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TECHNICAL 5 - JOHN KONGOLO\MAJOR QUALITY INVESTMENTS\BOSHAKGWE BRIDGE\Tender document\Final Tender\"/>
    </mc:Choice>
  </mc:AlternateContent>
  <xr:revisionPtr revIDLastSave="0" documentId="13_ncr:1_{AE01F239-B7E4-49AA-8003-A8C1808426A9}" xr6:coauthVersionLast="47" xr6:coauthVersionMax="47" xr10:uidLastSave="{00000000-0000-0000-0000-000000000000}"/>
  <bookViews>
    <workbookView xWindow="-120" yWindow="-120" windowWidth="20730" windowHeight="11040" tabRatio="923" activeTab="3" xr2:uid="{00000000-000D-0000-FFFF-FFFF00000000}"/>
  </bookViews>
  <sheets>
    <sheet name="Summary" sheetId="27" r:id="rId1"/>
    <sheet name="1200" sheetId="1" r:id="rId2"/>
    <sheet name="1300" sheetId="2" r:id="rId3"/>
    <sheet name="1400" sheetId="43" r:id="rId4"/>
    <sheet name="1500" sheetId="4" r:id="rId5"/>
    <sheet name="1700" sheetId="5" r:id="rId6"/>
    <sheet name="2200" sheetId="7" r:id="rId7"/>
    <sheet name="2300" sheetId="53" r:id="rId8"/>
    <sheet name="3100" sheetId="41" r:id="rId9"/>
    <sheet name="3300" sheetId="37" r:id="rId10"/>
    <sheet name="3400" sheetId="38" r:id="rId11"/>
    <sheet name="3500" sheetId="42" r:id="rId12"/>
    <sheet name="5100" sheetId="40" r:id="rId13"/>
    <sheet name="5200" sheetId="18" r:id="rId14"/>
    <sheet name="5400" sheetId="19" r:id="rId15"/>
    <sheet name="5600" sheetId="21" r:id="rId16"/>
    <sheet name="5700" sheetId="39" r:id="rId17"/>
    <sheet name="6100" sheetId="45" state="hidden" r:id="rId18"/>
    <sheet name="6200" sheetId="46" r:id="rId19"/>
    <sheet name="6300" sheetId="48" state="hidden" r:id="rId20"/>
    <sheet name="6400" sheetId="51" r:id="rId21"/>
    <sheet name="6600" sheetId="50" r:id="rId22"/>
    <sheet name="7300" sheetId="52" r:id="rId23"/>
    <sheet name="8100" sheetId="26" r:id="rId24"/>
  </sheets>
  <externalReferences>
    <externalReference r:id="rId25"/>
  </externalReferences>
  <definedNames>
    <definedName name="_xlnm.Print_Area" localSheetId="2">'1300'!$A$1:$G$27</definedName>
    <definedName name="_xlnm.Print_Area" localSheetId="4">'1500'!$A$1:$G$104</definedName>
    <definedName name="_xlnm.Print_Area" localSheetId="6">'2200'!$A$1:$H$125</definedName>
    <definedName name="_xlnm.Print_Area" localSheetId="17">'6100'!$A$1:$I$45</definedName>
    <definedName name="_xlnm.Print_Titles" localSheetId="1">'1200'!#REF!</definedName>
    <definedName name="_xlnm.Print_Titles" localSheetId="2">'1300'!$4:$5</definedName>
    <definedName name="_xlnm.Print_Titles" localSheetId="4">'1500'!$4:$5</definedName>
    <definedName name="_xlnm.Print_Titles" localSheetId="5">'1700'!$4:$5</definedName>
    <definedName name="_xlnm.Print_Titles" localSheetId="6">'2200'!$4:$5</definedName>
    <definedName name="_xlnm.Print_Titles" localSheetId="13">'5200'!$3:$4</definedName>
    <definedName name="_xlnm.Print_Titles" localSheetId="14">'5400'!$4:$5</definedName>
    <definedName name="_xlnm.Print_Titles" localSheetId="15">'5600'!$3:$4</definedName>
    <definedName name="_xlnm.Print_Titles" localSheetId="23">'8100'!$3:$4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  <c r="G110" i="1" l="1"/>
  <c r="G57" i="1"/>
  <c r="E24" i="52"/>
  <c r="G22" i="52"/>
  <c r="E16" i="52"/>
  <c r="E25" i="53"/>
  <c r="E22" i="53"/>
  <c r="E17" i="53"/>
  <c r="A2" i="53"/>
  <c r="B47" i="27"/>
  <c r="A47" i="27"/>
  <c r="A23" i="27"/>
  <c r="F116" i="43" l="1"/>
  <c r="G116" i="43"/>
  <c r="H27" i="7"/>
  <c r="F21" i="37"/>
  <c r="G84" i="1"/>
  <c r="H31" i="50" l="1"/>
  <c r="H8" i="50"/>
  <c r="H7" i="50"/>
  <c r="H6" i="50"/>
  <c r="J13" i="48"/>
  <c r="J11" i="48"/>
  <c r="G11" i="48"/>
  <c r="G13" i="48"/>
  <c r="J30" i="48"/>
  <c r="E18" i="38"/>
  <c r="E14" i="42" s="1"/>
  <c r="H16" i="45"/>
  <c r="H18" i="45"/>
  <c r="H26" i="45"/>
  <c r="H28" i="45"/>
  <c r="H30" i="45"/>
  <c r="H34" i="45"/>
  <c r="H14" i="45"/>
  <c r="G91" i="43"/>
  <c r="G83" i="43"/>
  <c r="E86" i="43" s="1"/>
  <c r="G55" i="43"/>
  <c r="E59" i="43" s="1"/>
  <c r="G38" i="43"/>
  <c r="E49" i="43" s="1"/>
  <c r="G30" i="48" l="1"/>
  <c r="H44" i="45"/>
  <c r="A3" i="2"/>
  <c r="A2" i="43" s="1"/>
  <c r="G82" i="1"/>
  <c r="E86" i="1" s="1"/>
  <c r="A73" i="43" l="1"/>
  <c r="A3" i="4"/>
  <c r="A43" i="43"/>
  <c r="A106" i="43" s="1"/>
  <c r="A2" i="48" l="1"/>
  <c r="A2" i="46"/>
  <c r="A2" i="39"/>
  <c r="A2" i="51"/>
  <c r="A3" i="50" s="1"/>
  <c r="A3" i="52" s="1"/>
  <c r="G96" i="1" l="1"/>
  <c r="G91" i="1"/>
  <c r="E94" i="1" s="1"/>
  <c r="G73" i="1"/>
  <c r="E76" i="1" s="1"/>
  <c r="G64" i="1"/>
  <c r="E67" i="1" s="1"/>
  <c r="E60" i="1"/>
  <c r="G53" i="1"/>
  <c r="G29" i="1"/>
  <c r="E31" i="1" s="1"/>
  <c r="G22" i="1"/>
  <c r="E25" i="1" s="1"/>
  <c r="E98" i="1" l="1"/>
  <c r="G15" i="41" l="1"/>
  <c r="E18" i="41" s="1"/>
  <c r="E12" i="18" l="1"/>
  <c r="H27" i="37" l="1"/>
  <c r="E20" i="39" l="1"/>
  <c r="F25" i="37"/>
  <c r="G67" i="4"/>
  <c r="G69" i="4"/>
  <c r="E47" i="21" l="1"/>
  <c r="E50" i="21"/>
  <c r="E63" i="21" s="1"/>
  <c r="E16" i="18"/>
  <c r="E14" i="18"/>
  <c r="E15" i="26" l="1"/>
  <c r="G12" i="26" l="1"/>
  <c r="B2" i="37" l="1"/>
  <c r="A2" i="38" l="1"/>
  <c r="A2" i="40" s="1"/>
  <c r="A2" i="18" s="1"/>
  <c r="A3" i="19" s="1"/>
  <c r="A2" i="42"/>
  <c r="A75" i="4"/>
  <c r="A3" i="5"/>
  <c r="A43" i="4"/>
  <c r="A2" i="26" l="1"/>
  <c r="A2" i="21" s="1"/>
  <c r="A55" i="21" s="1"/>
  <c r="B3" i="7"/>
  <c r="A3" i="41" l="1"/>
  <c r="B91" i="7"/>
  <c r="B44" i="7"/>
  <c r="B59" i="7"/>
</calcChain>
</file>

<file path=xl/sharedStrings.xml><?xml version="1.0" encoding="utf-8"?>
<sst xmlns="http://schemas.openxmlformats.org/spreadsheetml/2006/main" count="1068" uniqueCount="574">
  <si>
    <t xml:space="preserve">ITEM </t>
  </si>
  <si>
    <t>PAYMENT</t>
  </si>
  <si>
    <t>DESCRIPTION</t>
  </si>
  <si>
    <t>UNIT</t>
  </si>
  <si>
    <t xml:space="preserve">BILL </t>
  </si>
  <si>
    <t>RATE</t>
  </si>
  <si>
    <t>No.</t>
  </si>
  <si>
    <t>QTY</t>
  </si>
  <si>
    <t>AMOUNT</t>
  </si>
  <si>
    <t>SECTION 1200</t>
  </si>
  <si>
    <t>GENERAL REQUIREMENTS AND PROVISIONS</t>
  </si>
  <si>
    <t>Services</t>
  </si>
  <si>
    <t>No</t>
  </si>
  <si>
    <t>%</t>
  </si>
  <si>
    <t>(b)    Handling costs and profit in respect</t>
  </si>
  <si>
    <t>Notices, signs and advertisements</t>
  </si>
  <si>
    <t>B12.31</t>
  </si>
  <si>
    <t>Community Liaison Officer</t>
  </si>
  <si>
    <t>(a)   Remuneration</t>
  </si>
  <si>
    <t>month</t>
  </si>
  <si>
    <t>B12.32</t>
  </si>
  <si>
    <t>TOTAL CARRIED FORWARD</t>
  </si>
  <si>
    <t>m</t>
  </si>
  <si>
    <t>TOTAL SECTION 1200 - CARRY FORWARD TO SUMMARY</t>
  </si>
  <si>
    <t>SECTION 1300</t>
  </si>
  <si>
    <t>CONTRACTOR'S ESTABLISHMENT ON SITE</t>
  </si>
  <si>
    <t>AND GENERAL OBLIGATIONS</t>
  </si>
  <si>
    <t>The contractor's general obligations</t>
  </si>
  <si>
    <t>(a)   Fixed obligations</t>
  </si>
  <si>
    <t>l/sum</t>
  </si>
  <si>
    <t>(b)   Value-related obligations</t>
  </si>
  <si>
    <t>(c)   Time-related obligations</t>
  </si>
  <si>
    <t>TOTAL SECTION 1300 - CARRY FORWARD TO SUMMARY</t>
  </si>
  <si>
    <t>SECTION 1400</t>
  </si>
  <si>
    <t xml:space="preserve">HOUSING, OFFICES AND LABORATORIES FOR </t>
  </si>
  <si>
    <t>THE ENGINEER'S SITE PERSONNEL</t>
  </si>
  <si>
    <t>Office and laboratory accommodation</t>
  </si>
  <si>
    <t>(b)   Offices (interior floor space only)</t>
  </si>
  <si>
    <t>m²</t>
  </si>
  <si>
    <t>(e)   Ablution units</t>
  </si>
  <si>
    <t>(a)   Chairs</t>
  </si>
  <si>
    <t xml:space="preserve">        (i)   quality office desk chairs</t>
  </si>
  <si>
    <t xml:space="preserve">        (ii)  for boardroom, meetings</t>
  </si>
  <si>
    <t>(c)   Desks, complete with drawers and locks</t>
  </si>
  <si>
    <t>(d)   Office tables</t>
  </si>
  <si>
    <t>(e)   Conference tables</t>
  </si>
  <si>
    <t>and equipment</t>
  </si>
  <si>
    <t>B14.03</t>
  </si>
  <si>
    <t>Carports</t>
  </si>
  <si>
    <t>buildings for the Engineers site personnel.</t>
  </si>
  <si>
    <t>Minmum size of each to be 6,0 x 3,0 m</t>
  </si>
  <si>
    <t>Solid roof, not shade netting</t>
  </si>
  <si>
    <t>(a)    Provisional sum for providing rented</t>
  </si>
  <si>
    <t>as described in subclause 14.03(c)(ii)</t>
  </si>
  <si>
    <t>of sub-item 14.07(a) above</t>
  </si>
  <si>
    <t>(i)    Fixed costs</t>
  </si>
  <si>
    <t>(ii)   Running costs</t>
  </si>
  <si>
    <t>Provision of photostat / printer facilities</t>
  </si>
  <si>
    <t xml:space="preserve">(i)    A4 and A3 colour facility, for use by </t>
  </si>
  <si>
    <t xml:space="preserve">       contractor and engineer, including full</t>
  </si>
  <si>
    <t xml:space="preserve">       maintenance</t>
  </si>
  <si>
    <t>TOTAL SECTION 1400 - CARRY FORWARD TO SUMMARY</t>
  </si>
  <si>
    <t>SECTION 1500</t>
  </si>
  <si>
    <t>ACCOMMODATION OF TRAFFIC</t>
  </si>
  <si>
    <t>Accommodating traffic and maintaining temporary deviations including flagmen</t>
  </si>
  <si>
    <t>temporary deviations, including flagmen</t>
  </si>
  <si>
    <t>km</t>
  </si>
  <si>
    <t>Earthworks for temporary deviations</t>
  </si>
  <si>
    <t>(a)   Shaping of temporary deviations</t>
  </si>
  <si>
    <t>(ii)   double lane</t>
  </si>
  <si>
    <t>(b)   Cut and borrow to fill</t>
  </si>
  <si>
    <t>(i)    Material to be sourced locally</t>
  </si>
  <si>
    <r>
      <t>m</t>
    </r>
    <r>
      <rPr>
        <sz val="10"/>
        <color rgb="FF000000"/>
        <rFont val="Calibri"/>
        <family val="2"/>
      </rPr>
      <t>³</t>
    </r>
  </si>
  <si>
    <t>Temporary traffic control facilities</t>
  </si>
  <si>
    <t>(a)   Flagmen</t>
  </si>
  <si>
    <t>m/days</t>
  </si>
  <si>
    <t>(b)   Portable STOP and GO-RY signs</t>
  </si>
  <si>
    <t>(d)   Amber flicker lights</t>
  </si>
  <si>
    <t>(e)   Road signs, R- and TR-series ( engineering</t>
  </si>
  <si>
    <t>(f)    Road signs, TW-series ( engineering</t>
  </si>
  <si>
    <t xml:space="preserve">       grade background )</t>
  </si>
  <si>
    <t>(g)   Road signs, STW-, DTG-, and TG-series</t>
  </si>
  <si>
    <t xml:space="preserve">       engineering grade background) , sizes as</t>
  </si>
  <si>
    <t>(h)   Delineators ( TW401/1) 1000 mm x 250 mm</t>
  </si>
  <si>
    <t>(i)    Single</t>
  </si>
  <si>
    <t>(ii)   Mounted back to back</t>
  </si>
  <si>
    <t>(i)    Movable barricade / road sign combination</t>
  </si>
  <si>
    <t>(j)    Traffic cones ( 750 mm high )</t>
  </si>
  <si>
    <t>Relocation of traffic control measures</t>
  </si>
  <si>
    <t>Gravelling and repair of temporary deviations</t>
  </si>
  <si>
    <t>and existing gravel shoulder used as temporary</t>
  </si>
  <si>
    <t>deviations</t>
  </si>
  <si>
    <t>(a)   Temporary deviations</t>
  </si>
  <si>
    <t>m³</t>
  </si>
  <si>
    <t>Watering of temporary deviations</t>
  </si>
  <si>
    <t>kl</t>
  </si>
  <si>
    <t xml:space="preserve">Blading by road grader of </t>
  </si>
  <si>
    <t>km-pass</t>
  </si>
  <si>
    <t>B15.15 / B16.02</t>
  </si>
  <si>
    <t>Overhaul</t>
  </si>
  <si>
    <t xml:space="preserve">(a)    Overhaul on material hauled in excess of </t>
  </si>
  <si>
    <t xml:space="preserve">         1,0 km ( ordinary overhaul ) </t>
  </si>
  <si>
    <t>m³-km</t>
  </si>
  <si>
    <t>SECTION 1700</t>
  </si>
  <si>
    <t>CLEARING AND GRUBBING</t>
  </si>
  <si>
    <t>Clearing and grubbing</t>
  </si>
  <si>
    <t>(i)   Road reserve areas</t>
  </si>
  <si>
    <t>ha</t>
  </si>
  <si>
    <t>(ii)  Temporary bypass</t>
  </si>
  <si>
    <t xml:space="preserve">Removal and grubbing of large trees </t>
  </si>
  <si>
    <t>and tree stumps</t>
  </si>
  <si>
    <t>(a)   Girth exceeding 1 m up to and including 2 m</t>
  </si>
  <si>
    <t>(b)   Girth exceeding 2 m up to and including 3 m</t>
  </si>
  <si>
    <t>(c)   Girth exceeding 3 m up to and including 4 m</t>
  </si>
  <si>
    <r>
      <t>m</t>
    </r>
    <r>
      <rPr>
        <sz val="10"/>
        <color rgb="FF000000"/>
        <rFont val="Calibri"/>
        <family val="2"/>
      </rPr>
      <t>²</t>
    </r>
  </si>
  <si>
    <t>TOTAL SECTION 1700 - CARRY FORWARD TO SUMMARY</t>
  </si>
  <si>
    <t>(a)   Excavating soft material situated within</t>
  </si>
  <si>
    <t xml:space="preserve">       the following depth ranges below the</t>
  </si>
  <si>
    <t xml:space="preserve">       surface level</t>
  </si>
  <si>
    <t xml:space="preserve">      (i)   0 m up to 1,5 m</t>
  </si>
  <si>
    <t xml:space="preserve">       excavation in hard material, irrespective</t>
  </si>
  <si>
    <t xml:space="preserve">       of depth</t>
  </si>
  <si>
    <t>SECTION 2200</t>
  </si>
  <si>
    <t>PREFABRICATED CULVERTS</t>
  </si>
  <si>
    <t>Excavation</t>
  </si>
  <si>
    <r>
      <t>m</t>
    </r>
    <r>
      <rPr>
        <sz val="10"/>
        <color rgb="FF000000"/>
        <rFont val="Calibri"/>
        <family val="2"/>
      </rPr>
      <t>³</t>
    </r>
  </si>
  <si>
    <t xml:space="preserve">      (ii)  Exceeding 1,5 m and up to 3,0 m</t>
  </si>
  <si>
    <r>
      <t>m</t>
    </r>
    <r>
      <rPr>
        <sz val="10"/>
        <color rgb="FF000000"/>
        <rFont val="Calibri"/>
        <family val="2"/>
      </rPr>
      <t>³</t>
    </r>
  </si>
  <si>
    <t xml:space="preserve">(b)   Extra over subitem 22.01(a) for </t>
  </si>
  <si>
    <r>
      <t>m</t>
    </r>
    <r>
      <rPr>
        <sz val="10"/>
        <color rgb="FF000000"/>
        <rFont val="Calibri"/>
        <family val="2"/>
      </rPr>
      <t>³</t>
    </r>
  </si>
  <si>
    <t xml:space="preserve">Backfilling </t>
  </si>
  <si>
    <t>(a)   Using the excavated material, including</t>
  </si>
  <si>
    <t>(b)   Using imported selected material, sourced</t>
  </si>
  <si>
    <t>(c)   Extra over subitem 22.02(a) and (b)</t>
  </si>
  <si>
    <t xml:space="preserve">       for soil cement backfilling ( 4% of Portland</t>
  </si>
  <si>
    <t xml:space="preserve">       cement by weight )</t>
  </si>
  <si>
    <r>
      <t>m</t>
    </r>
    <r>
      <rPr>
        <sz val="10"/>
        <color rgb="FF000000"/>
        <rFont val="Calibri"/>
        <family val="2"/>
      </rPr>
      <t>³</t>
    </r>
  </si>
  <si>
    <t>(d)   Formwork of concrete under subitem</t>
  </si>
  <si>
    <t>Steel reinforcement</t>
  </si>
  <si>
    <t>t</t>
  </si>
  <si>
    <t>(b)   High-tensile steel bars</t>
  </si>
  <si>
    <t>(c)   Welded steel fabric</t>
  </si>
  <si>
    <t>kg</t>
  </si>
  <si>
    <t xml:space="preserve">Overhaul on excavated material carted to </t>
  </si>
  <si>
    <t>spoil, backfill material ( but excluding</t>
  </si>
  <si>
    <t>Portland cement in the case of soil</t>
  </si>
  <si>
    <t>cement ), existing structures demolished</t>
  </si>
  <si>
    <t>and removed to spoil, and removing and</t>
  </si>
  <si>
    <t>relaying, and removing and stacking</t>
  </si>
  <si>
    <t>existing prefabricated culverts, for haul</t>
  </si>
  <si>
    <t>in excess of the ( 1,0 km ) free-haul distance</t>
  </si>
  <si>
    <t>B22.29</t>
  </si>
  <si>
    <t xml:space="preserve">Dewatering and keeping dry of culvert </t>
  </si>
  <si>
    <t>excavations</t>
  </si>
  <si>
    <t>TOTAL SECTION 2200 - CARRY FORWARD TO SUMMARY</t>
  </si>
  <si>
    <t xml:space="preserve"> </t>
  </si>
  <si>
    <t>SECTION 5200</t>
  </si>
  <si>
    <t>GABIONS</t>
  </si>
  <si>
    <t>Foundation trench excavation and backfilling</t>
  </si>
  <si>
    <t>(b)   In all other classes of material</t>
  </si>
  <si>
    <r>
      <t>m</t>
    </r>
    <r>
      <rPr>
        <sz val="10"/>
        <color rgb="FF000000"/>
        <rFont val="Calibri"/>
        <family val="2"/>
      </rPr>
      <t>²</t>
    </r>
  </si>
  <si>
    <t>Surface preparation for bedding the gabions</t>
  </si>
  <si>
    <r>
      <t>m</t>
    </r>
    <r>
      <rPr>
        <sz val="10"/>
        <color rgb="FF000000"/>
        <rFont val="Calibri"/>
        <family val="2"/>
      </rPr>
      <t>²</t>
    </r>
  </si>
  <si>
    <t>Gabions</t>
  </si>
  <si>
    <t xml:space="preserve">(a)   Galvanised gabion boxes, </t>
  </si>
  <si>
    <t xml:space="preserve">              80 mm x 100 mm x 2,7 mm diameter</t>
  </si>
  <si>
    <t xml:space="preserve">              galvanised wire mesh</t>
  </si>
  <si>
    <r>
      <t>m</t>
    </r>
    <r>
      <rPr>
        <sz val="10"/>
        <color rgb="FF000000"/>
        <rFont val="Calibri"/>
        <family val="2"/>
      </rPr>
      <t>³</t>
    </r>
  </si>
  <si>
    <t>(c)   Galvanised gabion mattresses</t>
  </si>
  <si>
    <t xml:space="preserve">        (i)   0,3 m deep x 1,0 m x 1,0 m size and</t>
  </si>
  <si>
    <r>
      <t>m</t>
    </r>
    <r>
      <rPr>
        <sz val="10"/>
        <color rgb="FF000000"/>
        <rFont val="Calibri"/>
        <family val="2"/>
      </rPr>
      <t>³</t>
    </r>
  </si>
  <si>
    <t>Filter fabric</t>
  </si>
  <si>
    <t>(a)   Grade 2</t>
  </si>
  <si>
    <t xml:space="preserve">        (i)   Non woven</t>
  </si>
  <si>
    <r>
      <t>m</t>
    </r>
    <r>
      <rPr>
        <sz val="10"/>
        <color rgb="FF000000"/>
        <rFont val="Calibri"/>
        <family val="2"/>
      </rPr>
      <t>²</t>
    </r>
  </si>
  <si>
    <t>TOTAL SECTION 5200 - CARRY FORWARD TO SUMMARY</t>
  </si>
  <si>
    <t>SECTION 5400</t>
  </si>
  <si>
    <t>GUARDRAILS</t>
  </si>
  <si>
    <t>Guardrails on timber posts</t>
  </si>
  <si>
    <t>(a)   Galvanised</t>
  </si>
  <si>
    <t>End treatments</t>
  </si>
  <si>
    <t>(d)   End treatments in accordance with the</t>
  </si>
  <si>
    <t xml:space="preserve">        drawings where single guardrail sections</t>
  </si>
  <si>
    <t xml:space="preserve">        are used</t>
  </si>
  <si>
    <t>Additional guardrail posts</t>
  </si>
  <si>
    <t>(a)   Timber</t>
  </si>
  <si>
    <t>Reflective plates</t>
  </si>
  <si>
    <t>TOTAL SECTION 5400 - CARRY FORWARD TO SUMMARY</t>
  </si>
  <si>
    <t>SECTION 5600</t>
  </si>
  <si>
    <t>ROAD SIGNS</t>
  </si>
  <si>
    <t>Extra over items 56.01 for using</t>
  </si>
  <si>
    <t>(a)   Background of retro-reflective material</t>
  </si>
  <si>
    <t xml:space="preserve">        (i)   Class 1</t>
  </si>
  <si>
    <r>
      <t>m</t>
    </r>
    <r>
      <rPr>
        <sz val="10"/>
        <color rgb="FF000000"/>
        <rFont val="Calibri"/>
        <family val="2"/>
      </rPr>
      <t>²</t>
    </r>
  </si>
  <si>
    <t xml:space="preserve">(b)   Lettering, symbols, numbers, arrows, </t>
  </si>
  <si>
    <t xml:space="preserve">        emblems and borders of retro-reflective</t>
  </si>
  <si>
    <t xml:space="preserve">        material</t>
  </si>
  <si>
    <t xml:space="preserve">       (ii)  Class III</t>
  </si>
  <si>
    <r>
      <t>m</t>
    </r>
    <r>
      <rPr>
        <sz val="10"/>
        <color rgb="FF000000"/>
        <rFont val="Calibri"/>
        <family val="2"/>
      </rPr>
      <t>²</t>
    </r>
  </si>
  <si>
    <t>Road sign supports ( overhead road sign structures excluded )</t>
  </si>
  <si>
    <t>structures excluded )</t>
  </si>
  <si>
    <t>(a)   Steel tubing</t>
  </si>
  <si>
    <t>Excavation and backfilling for road sign</t>
  </si>
  <si>
    <r>
      <t>m</t>
    </r>
    <r>
      <rPr>
        <sz val="10"/>
        <color rgb="FF000000"/>
        <rFont val="Calibri"/>
        <family val="2"/>
      </rPr>
      <t>³</t>
    </r>
  </si>
  <si>
    <t>Extra over item 56.05 for cement treated</t>
  </si>
  <si>
    <t>soil backfill</t>
  </si>
  <si>
    <t>TOTAL SECTION 5600 - CARRY FORWARD TO SUMMARY</t>
  </si>
  <si>
    <t>SECTION 8100</t>
  </si>
  <si>
    <t>TESTING MATERIALS AND WORKMANSHIP</t>
  </si>
  <si>
    <t>B81.02</t>
  </si>
  <si>
    <t>Other special tests requested by the engineer</t>
  </si>
  <si>
    <t>TOTAL SECTION 8100 - CARRY FORWARD TO SUMMARY</t>
  </si>
  <si>
    <t>SUMMARY OF BILL OF QUANTITIES</t>
  </si>
  <si>
    <t>SECTION</t>
  </si>
  <si>
    <t>Section 1200</t>
  </si>
  <si>
    <t>General Requirements and Provisions</t>
  </si>
  <si>
    <t>Section 1300</t>
  </si>
  <si>
    <t>Contractor's Establishment on Site and General Obligations</t>
  </si>
  <si>
    <t>Section 1400</t>
  </si>
  <si>
    <t>Housing, Offices and Laboratories for the Engineer's Site Personnel</t>
  </si>
  <si>
    <t>Section 1500</t>
  </si>
  <si>
    <t>Accommodation of Traffic</t>
  </si>
  <si>
    <t>Section 1700</t>
  </si>
  <si>
    <t>Clearing and Grubbing</t>
  </si>
  <si>
    <t>Section 2200</t>
  </si>
  <si>
    <t>Prefabricated Culverts</t>
  </si>
  <si>
    <t>Section 5200</t>
  </si>
  <si>
    <t>Section 5400</t>
  </si>
  <si>
    <t>Guardrails</t>
  </si>
  <si>
    <t>Section 5600</t>
  </si>
  <si>
    <t>Road Signs</t>
  </si>
  <si>
    <t>Section 8100</t>
  </si>
  <si>
    <t>Testing Materials and Workmanship</t>
  </si>
  <si>
    <t>SUMMARY OF COSTS</t>
  </si>
  <si>
    <t>on Preliminary Total 1</t>
  </si>
  <si>
    <t>Preliminary Total 2</t>
  </si>
  <si>
    <t>C.122</t>
  </si>
  <si>
    <t>PC Sum</t>
  </si>
  <si>
    <t>Prov sum</t>
  </si>
  <si>
    <t>Prov. Sum</t>
  </si>
  <si>
    <t>Lump sum</t>
  </si>
  <si>
    <t>Contractor's Obligations in respect to Local and</t>
  </si>
  <si>
    <t xml:space="preserve"> other Labourers </t>
  </si>
  <si>
    <t>(b) Medical Examinations</t>
  </si>
  <si>
    <t>Lump Sum</t>
  </si>
  <si>
    <t xml:space="preserve">         of sub-item B12.32 (a) above</t>
  </si>
  <si>
    <t>CALCULATION OF PROJECT SUM</t>
  </si>
  <si>
    <t xml:space="preserve">(ii) Handling costs and profits in respect to </t>
  </si>
  <si>
    <t xml:space="preserve">(b) Prime cost items and items paid for in lump </t>
  </si>
  <si>
    <t>sum</t>
  </si>
  <si>
    <t>sub-item B14.03 (b) (i)</t>
  </si>
  <si>
    <t>(a) Items measured by number:</t>
  </si>
  <si>
    <t>sub-item B14.03 (a)</t>
  </si>
  <si>
    <t xml:space="preserve">(i) The provision of of telephone service, including </t>
  </si>
  <si>
    <t xml:space="preserve">the cost of calls in connection with contract </t>
  </si>
  <si>
    <t>administration</t>
  </si>
  <si>
    <t>(a) On the road</t>
  </si>
  <si>
    <t>(b) On the cross roads and intersections</t>
  </si>
  <si>
    <t>B15.01</t>
  </si>
  <si>
    <t>(a)   In solid rock</t>
  </si>
  <si>
    <t xml:space="preserve">        (i)   1.5 m x 1,0 m x 1,0 m size and </t>
  </si>
  <si>
    <t xml:space="preserve">              80 mm x 100 mm x 2,5 mm diameter</t>
  </si>
  <si>
    <t>B56.01</t>
  </si>
  <si>
    <t>supports ( not applicable to kilometre posts )</t>
  </si>
  <si>
    <t>Balance brought forward</t>
  </si>
  <si>
    <t>(a)   Cost of testing</t>
  </si>
  <si>
    <t xml:space="preserve">(b)  Contractor's charges and profit added to </t>
  </si>
  <si>
    <t>Item B81.02 (a)</t>
  </si>
  <si>
    <t>VAT 15 %</t>
  </si>
  <si>
    <t xml:space="preserve">TOTAL  CARRIED FORWARD </t>
  </si>
  <si>
    <t xml:space="preserve">TOTAL CARRIED FORWARD </t>
  </si>
  <si>
    <t xml:space="preserve">        grade background, size 900mm)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</si>
  <si>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</si>
  <si>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(b)   Existing roads used as temporary deviations</t>
  </si>
  <si>
    <t xml:space="preserve">Accomodation of traffic where the road is </t>
  </si>
  <si>
    <t>constructed as half widths</t>
  </si>
  <si>
    <t>B12.04</t>
  </si>
  <si>
    <t>Office  furniture</t>
  </si>
  <si>
    <t>Office  fittings, installations</t>
  </si>
  <si>
    <t xml:space="preserve">Carports, as specified, at offices </t>
  </si>
  <si>
    <t xml:space="preserve">(a)   Services at offices </t>
  </si>
  <si>
    <t xml:space="preserve">       ends, catchpits, manholes, thrust and </t>
  </si>
  <si>
    <t xml:space="preserve">       anchor blocks, excluding formwork but</t>
  </si>
  <si>
    <t xml:space="preserve">       including class U2 surface finish   Class 25/19 concrete</t>
  </si>
  <si>
    <t>Cast insitu Concrete and formwork</t>
  </si>
  <si>
    <t>GREATER LETABA MUNICIPALITY</t>
  </si>
  <si>
    <t>A   BRIDGE</t>
  </si>
  <si>
    <t>B12.06</t>
  </si>
  <si>
    <t>Additional survey as required by the Engineer</t>
  </si>
  <si>
    <t>(a) Additional survey as required by the Engineer</t>
  </si>
  <si>
    <t>(b) Contractor's handling costs, profit and all</t>
  </si>
  <si>
    <t>other charges in respect as to Sub-item B12.06 (a)</t>
  </si>
  <si>
    <t>Provision of an In-Service Student:</t>
  </si>
  <si>
    <t xml:space="preserve">(a) Appointment of local trainee students for the duration </t>
  </si>
  <si>
    <t>of the contract</t>
  </si>
  <si>
    <t xml:space="preserve">(b) (b) Handling cost and profit in respect of sub item </t>
  </si>
  <si>
    <t>B12.04(a) above</t>
  </si>
  <si>
    <t>PSA 8. 4. 9</t>
  </si>
  <si>
    <t xml:space="preserve">Training Obligations </t>
  </si>
  <si>
    <t xml:space="preserve">a) Training allowance paid for targeted labour and EME </t>
  </si>
  <si>
    <t xml:space="preserve">or QSE Contractors in terms of formal training </t>
  </si>
  <si>
    <t>b) Overheads, charges and profit on item above</t>
  </si>
  <si>
    <t>Month</t>
  </si>
  <si>
    <t xml:space="preserve">Prov. Sum </t>
  </si>
  <si>
    <t xml:space="preserve">% </t>
  </si>
  <si>
    <t>PSA 8.4.14</t>
  </si>
  <si>
    <t>Health and Safety Obligations</t>
  </si>
  <si>
    <t xml:space="preserve">a) Compile Health and Safety Plan and attain approval </t>
  </si>
  <si>
    <t>based on the specifications provided</t>
  </si>
  <si>
    <t xml:space="preserve">b) Appoint Health and Safety Personnel, including </t>
  </si>
  <si>
    <t>13/E23.02</t>
  </si>
  <si>
    <t xml:space="preserve">Occupational Health and Safety Act and Construction </t>
  </si>
  <si>
    <t>Regulations</t>
  </si>
  <si>
    <t xml:space="preserve">(a)   Construction notice boards </t>
  </si>
  <si>
    <t xml:space="preserve">Compensation for health and safety control in </t>
  </si>
  <si>
    <t>B12.05</t>
  </si>
  <si>
    <t xml:space="preserve">(f) Nominated sub-consultant for Social Facilitations </t>
  </si>
  <si>
    <t xml:space="preserve">(g) Handling costs and profits in respect to </t>
  </si>
  <si>
    <t>sub-item  (f)</t>
  </si>
  <si>
    <t>Rented,and other accommodation</t>
  </si>
  <si>
    <t>housing,  or other accommodation</t>
  </si>
  <si>
    <t>(d)   In inlet and outlet structures, skewed</t>
  </si>
  <si>
    <t xml:space="preserve">Portal and Rectangular culverts </t>
  </si>
  <si>
    <t>(b) Without prefabricated floor slabs</t>
  </si>
  <si>
    <t>1)  3000mm x 3000mm Class 75S</t>
  </si>
  <si>
    <t xml:space="preserve">        selected backfilling</t>
  </si>
  <si>
    <t xml:space="preserve">        locally    </t>
  </si>
  <si>
    <t xml:space="preserve">       (ii)  Concrete surface exposed finish Class F2 </t>
  </si>
  <si>
    <t xml:space="preserve">       (i)  Concrete surface exposed finish Class F1</t>
  </si>
  <si>
    <t>(b)   In floor slabs for portal or rectangular culverts, incuding formwork joints and class U2 surface finish Class 30/19 concrete</t>
  </si>
  <si>
    <t xml:space="preserve">       specified for 40 km / h</t>
  </si>
  <si>
    <t>SECTION 3300</t>
  </si>
  <si>
    <t>MASS EARTHWORKS</t>
  </si>
  <si>
    <t>Cut to spoil, including free-haul up to 1,0 km</t>
  </si>
  <si>
    <t>(a)   Soft excavation</t>
  </si>
  <si>
    <t>(b)   Intermediate excavation</t>
  </si>
  <si>
    <t>(c)  Hard excavation</t>
  </si>
  <si>
    <t>Roadbed preparation and the compaction</t>
  </si>
  <si>
    <t>of the material</t>
  </si>
  <si>
    <t>(b)   Compaction to 93% of mod AASHTO density</t>
  </si>
  <si>
    <t>Insitu treatment of roadbed</t>
  </si>
  <si>
    <t>(a)   Insitu treatment by ripping, to depth of 150 mm</t>
  </si>
  <si>
    <t>TOTAL SECTION 3300 - CARRY FORWARD TO SUMMARY</t>
  </si>
  <si>
    <t>Section 3300</t>
  </si>
  <si>
    <t>Mass Earthworks</t>
  </si>
  <si>
    <t>Section 3400</t>
  </si>
  <si>
    <t>Pavement Layers of Gravel Material</t>
  </si>
  <si>
    <t>SECTION 3400</t>
  </si>
  <si>
    <t>PAVEMENT LAYERS OF GRAVEL MATERIAL</t>
  </si>
  <si>
    <t>B34.14</t>
  </si>
  <si>
    <t xml:space="preserve">Pavement layers constructed from </t>
  </si>
  <si>
    <t xml:space="preserve">(c)   Gravel subase layer - G6 material </t>
  </si>
  <si>
    <t>compacted to</t>
  </si>
  <si>
    <t xml:space="preserve">        (ii)  95% mod AASHTO density, 150mm </t>
  </si>
  <si>
    <t xml:space="preserve">               layer thickness</t>
  </si>
  <si>
    <t>TOTAL SECTION 3400 - CARRY FORWARD TO SUMMARY</t>
  </si>
  <si>
    <t xml:space="preserve">BOSHAKGE BRIDGE IN LIMPOPO PROVINCE </t>
  </si>
  <si>
    <t>SECTION 5700</t>
  </si>
  <si>
    <t>Retro-reflective road marking paint</t>
  </si>
  <si>
    <t>(a)   White lines ( broken or unbroken )</t>
  </si>
  <si>
    <t xml:space="preserve">        (i)   100 mm wide</t>
  </si>
  <si>
    <t>Rate Only</t>
  </si>
  <si>
    <t>(b)   Yellow lines ( broken or unbroken )</t>
  </si>
  <si>
    <t>(d)   White lettering and symbols</t>
  </si>
  <si>
    <t>(f)   Transverse lines, painted island and</t>
  </si>
  <si>
    <t xml:space="preserve">        arrestor bed markings ( any colour )</t>
  </si>
  <si>
    <t xml:space="preserve">Setting out and premarking the lines </t>
  </si>
  <si>
    <t>( excluding traffic island markings, lettering</t>
  </si>
  <si>
    <t>and symbols )</t>
  </si>
  <si>
    <t>TOTAL SECTION 5700 - CARRY FORWARD TO SUMMARY</t>
  </si>
  <si>
    <t>Section 5700</t>
  </si>
  <si>
    <t>Road Markings</t>
  </si>
  <si>
    <t xml:space="preserve">sum </t>
  </si>
  <si>
    <t xml:space="preserve">(b) Provision for rockfill </t>
  </si>
  <si>
    <t xml:space="preserve">gravel </t>
  </si>
  <si>
    <t>SECTION 5100</t>
  </si>
  <si>
    <t>PITCHING STONEWORK AND PROTECTION</t>
  </si>
  <si>
    <t xml:space="preserve">AGAINST EROSION </t>
  </si>
  <si>
    <t xml:space="preserve">Stone Pitching </t>
  </si>
  <si>
    <t>Section 5100</t>
  </si>
  <si>
    <t>Pitching stonework and protection against erosion</t>
  </si>
  <si>
    <t>SECTION 3100</t>
  </si>
  <si>
    <t>BORROW MATERIALS</t>
  </si>
  <si>
    <t xml:space="preserve">Excess overburden in borrow pits </t>
  </si>
  <si>
    <t xml:space="preserve">   (i)    Borrow Pit No. 1</t>
  </si>
  <si>
    <t xml:space="preserve">(ii) Allowance cost Sum  as compensention to owner </t>
  </si>
  <si>
    <t>for royalties for land use gravel  for borrow pits</t>
  </si>
  <si>
    <t xml:space="preserve">(ii) Handling fee for item 31.01 (ii) </t>
  </si>
  <si>
    <t xml:space="preserve">Finishing off borrow areas in </t>
  </si>
  <si>
    <t>(a)   Hard material</t>
  </si>
  <si>
    <t>(b)   Intermediate material</t>
  </si>
  <si>
    <t>(c)   Soft material</t>
  </si>
  <si>
    <t>TOTAL SECTION 3100 - CARRY FORWARD TO SUMMARY</t>
  </si>
  <si>
    <t>Borrow Materials</t>
  </si>
  <si>
    <t>Section 3100</t>
  </si>
  <si>
    <t>SUBTOTAL  -  A   BRIDGEWORKS</t>
  </si>
  <si>
    <t xml:space="preserve">Month </t>
  </si>
  <si>
    <t>B12.02</t>
  </si>
  <si>
    <t>(a)   Exposure  of services</t>
  </si>
  <si>
    <t xml:space="preserve">(ii) Using hand excavation </t>
  </si>
  <si>
    <r>
      <t>m</t>
    </r>
    <r>
      <rPr>
        <vertAlign val="superscript"/>
        <sz val="9"/>
        <color rgb="FF000000"/>
        <rFont val="Arial"/>
        <family val="2"/>
      </rPr>
      <t>3</t>
    </r>
  </si>
  <si>
    <t xml:space="preserve">(iii) Handling costs and profit in respect to </t>
  </si>
  <si>
    <t>sub-item (ai)</t>
  </si>
  <si>
    <t>(b)   Relocation of services</t>
  </si>
  <si>
    <t xml:space="preserve">(c)   Handling costs and profit in respect </t>
  </si>
  <si>
    <t xml:space="preserve">        of sub-item 12.02 (b) above</t>
  </si>
  <si>
    <t xml:space="preserve">Compensation for environmental control in accordance </t>
  </si>
  <si>
    <t>with the National Environmental Management Act.</t>
  </si>
  <si>
    <t>(a)  Nominated sub-consultant for Compliance monitoring of the Enviromental Management Plan by the ECO.</t>
  </si>
  <si>
    <t>accordance with the Occupational Health and Safety Act.</t>
  </si>
  <si>
    <t xml:space="preserve">(a)  Nominated sub-consultant for Compliance </t>
  </si>
  <si>
    <t>Prov Sum</t>
  </si>
  <si>
    <t>monitoring of the H&amp;S.</t>
  </si>
  <si>
    <t>(b) Handling costs and profit in respect of subitem B12.06(a) above</t>
  </si>
  <si>
    <t xml:space="preserve">Prov Sum </t>
  </si>
  <si>
    <t xml:space="preserve">Sum </t>
  </si>
  <si>
    <t>Contractor'stime related obligation in respect of the</t>
  </si>
  <si>
    <t>SECTION 3500</t>
  </si>
  <si>
    <t>STABILISATION</t>
  </si>
  <si>
    <t>Chemical stabilisation extra over unstabilised</t>
  </si>
  <si>
    <t>compacted layer</t>
  </si>
  <si>
    <t>(b)   Base</t>
  </si>
  <si>
    <t xml:space="preserve">        (i)    97% mod AASHTO density,  200 mm</t>
  </si>
  <si>
    <t>Chemical stabilising agent</t>
  </si>
  <si>
    <t>(g)   Cement ( CEM II (32,5N) or approved</t>
  </si>
  <si>
    <t xml:space="preserve">        similar ).  Mechanical modification</t>
  </si>
  <si>
    <t xml:space="preserve">        ( extra over untreated layer )</t>
  </si>
  <si>
    <t>Provision and application of water for curing</t>
  </si>
  <si>
    <t>Extra over items 35.01 for trial sections</t>
  </si>
  <si>
    <t>TOTAL SECTION 3500 - CARRY FORWARD TO SUMMARY</t>
  </si>
  <si>
    <t>Section 3500</t>
  </si>
  <si>
    <t>Stabilisation</t>
  </si>
  <si>
    <t xml:space="preserve">IN-SITU BRIDGE </t>
  </si>
  <si>
    <t>PRE-CAST BRIDGE</t>
  </si>
  <si>
    <t xml:space="preserve">SCHEDULE A: BOSHAKGE BRIDGE </t>
  </si>
  <si>
    <t>Psum</t>
  </si>
  <si>
    <t xml:space="preserve">PORTAL CULVERT BRIDGE </t>
  </si>
  <si>
    <t>FOUNDATIONS FOR STRUCTURES</t>
  </si>
  <si>
    <t>61.02</t>
  </si>
  <si>
    <t>a)</t>
  </si>
  <si>
    <t>Excavating in soft material situated within the following depth ranges</t>
  </si>
  <si>
    <t>(i) 0 m up to 2 m</t>
  </si>
  <si>
    <t>(ii) 2m up to 4m</t>
  </si>
  <si>
    <t>(b) Drainage where no access has been provided</t>
  </si>
  <si>
    <t>L/Sum</t>
  </si>
  <si>
    <t>61.03</t>
  </si>
  <si>
    <t>Access and drainage:</t>
  </si>
  <si>
    <t>61.04</t>
  </si>
  <si>
    <t>Backfill to excavations utilising:</t>
  </si>
  <si>
    <t>(a) Material from the excavation</t>
  </si>
  <si>
    <t>(b) Imported material</t>
  </si>
  <si>
    <t>61.05</t>
  </si>
  <si>
    <t>Fill within a restricted area (extra over item 33.01)</t>
  </si>
  <si>
    <t>61.08</t>
  </si>
  <si>
    <t>Foundation fill consisting of:</t>
  </si>
  <si>
    <t>(c) Compacted granular material</t>
  </si>
  <si>
    <t>SECTION 6100</t>
  </si>
  <si>
    <t>Section 6200</t>
  </si>
  <si>
    <t>Section 6400</t>
  </si>
  <si>
    <t>Section 6600</t>
  </si>
  <si>
    <t xml:space="preserve">Falsework Formwork and Concrete Finish </t>
  </si>
  <si>
    <t xml:space="preserve">Concrete For Structures </t>
  </si>
  <si>
    <t>No-fines concrete, joints, bearings, bolt groups for electrification, parapets and drainage for structures</t>
  </si>
  <si>
    <t>BILL</t>
  </si>
  <si>
    <t>(c)   Grouted stone pitching on a concrete bed(100 thick)</t>
  </si>
  <si>
    <t xml:space="preserve">Road sign boards complete with supports with Class 1  retro-reflective  </t>
  </si>
  <si>
    <t>background. Symbols and lettering in semi matt  black. Borders in Claas 1</t>
  </si>
  <si>
    <t>retro-reflective material, where the signboard is constructed from:</t>
  </si>
  <si>
    <t xml:space="preserve">Prepainted galvanized steel plate (Chromadek 1.4mm thick) or </t>
  </si>
  <si>
    <t>approved equivalent  (Sign number, size and name stated)</t>
  </si>
  <si>
    <t>900mm diameter Round or Stop signs:</t>
  </si>
  <si>
    <t>(i)</t>
  </si>
  <si>
    <t>(ii)</t>
  </si>
  <si>
    <t>a) '-R1 (Stop Sign)</t>
  </si>
  <si>
    <t>b) '-R201 (speed limit 40km/hr)</t>
  </si>
  <si>
    <t>900mm diameter Triangular Regulatory Warning signs:</t>
  </si>
  <si>
    <t>-W401 (Delineator on headwalls)</t>
  </si>
  <si>
    <t>-W402 (Delineator on Headwalls)</t>
  </si>
  <si>
    <t>ROAD (Bridge) MARKINGS</t>
  </si>
  <si>
    <t>SECTION 6200</t>
  </si>
  <si>
    <t>FALSEWORK FORMWORK AND CONCRETE FINISH</t>
  </si>
  <si>
    <t xml:space="preserve">Vertical Foamwork to provide: </t>
  </si>
  <si>
    <t>(a) Smooth vertical shuttering ( F3 surface finish)</t>
  </si>
  <si>
    <t>(b) Smooth soffit shuttering for slabs (F3 surface finish)</t>
  </si>
  <si>
    <t>(c) Boxes to cast guide blocks as per drawing</t>
  </si>
  <si>
    <t>Additional Concrete Finishing</t>
  </si>
  <si>
    <t>(a) All vertical and horizontal corners of piers to be chamfered 50mm X 50mm</t>
  </si>
  <si>
    <t xml:space="preserve">(b) </t>
  </si>
  <si>
    <t>(c) Wood floating on all foundation and slabs</t>
  </si>
  <si>
    <t>(d) Steel floating on top of wing walls and guide blocks</t>
  </si>
  <si>
    <t>(b) All vertical and horizontal of wingwalls, abutments and slabs to chamfered 25mm X 25mm</t>
  </si>
  <si>
    <t>62.02</t>
  </si>
  <si>
    <t>STEEL REINFORCEMENT FOR STRUCTURES</t>
  </si>
  <si>
    <t>SECTION 6300</t>
  </si>
  <si>
    <t>Steel reinforcement for entire structure</t>
  </si>
  <si>
    <t>(i) Mesh 617</t>
  </si>
  <si>
    <t>(ii) High tensile steel up to diameter Y25</t>
  </si>
  <si>
    <t xml:space="preserve">Kg </t>
  </si>
  <si>
    <t>CONCRETE FOR STRUCTURES</t>
  </si>
  <si>
    <t>SECTION 6400</t>
  </si>
  <si>
    <t>a) 15 Mpa concrete for blinding</t>
  </si>
  <si>
    <t>ITEM NO</t>
  </si>
  <si>
    <t>QUANTITY</t>
  </si>
  <si>
    <t>NO-FINES CONCRETE, JOINTS, BEARINGS, BOLT GROUPS FOR ELECTRIFICATION, PARAPETS AND DRAINAGE FOR STRUCTURES</t>
  </si>
  <si>
    <t>66.06</t>
  </si>
  <si>
    <t>Filled Joints</t>
  </si>
  <si>
    <t>(a) Supply and instal 2 layers of Malthoid</t>
  </si>
  <si>
    <t>All material, labour and shuttering for the provision of movement joint type 1 drw MBSA - T-03</t>
  </si>
  <si>
    <t xml:space="preserve">(b)  </t>
  </si>
  <si>
    <t>All material, labour and shuttering for the provision of movement joint type 2 drw MBSA - T-03</t>
  </si>
  <si>
    <t>66.16</t>
  </si>
  <si>
    <t>Supply and install heavy duty galvanized steel  handrails with ball type sanchions</t>
  </si>
  <si>
    <t>every 1,8m as per detail on drw MBSA - T-03</t>
  </si>
  <si>
    <t>66.17</t>
  </si>
  <si>
    <t>Supplyand install concrete bollards 250mm diameter, 1200mm long Type B1</t>
  </si>
  <si>
    <t>( Paint bollards with 2 layers of acrylic exterior paint)</t>
  </si>
  <si>
    <t>66.19</t>
  </si>
  <si>
    <t>Drainage pipes and weep holes:</t>
  </si>
  <si>
    <t>(a)</t>
  </si>
  <si>
    <t>50mm PVC Pipe in wingwalls and abutments</t>
  </si>
  <si>
    <t>(b) 110 mm uPVC perforated pipe behind wingwalls and abutments</t>
  </si>
  <si>
    <t>(c) 300 x 300 x 19mm crushed stone wrapped in bidim A2</t>
  </si>
  <si>
    <t xml:space="preserve">(a)   Mild steel bars </t>
  </si>
  <si>
    <t>b) 30 Mpa concrete for top slab</t>
  </si>
  <si>
    <t xml:space="preserve">c) 30 Mpa concrete for guide blocks  ( Paint with 2 layers of acrylic exterior paint) </t>
  </si>
  <si>
    <t>d) 30 Mpa Abutments,Piers and Wingwalls</t>
  </si>
  <si>
    <t>f) 25 Mpa Mass concrete</t>
  </si>
  <si>
    <t xml:space="preserve">       22.07</t>
  </si>
  <si>
    <t>(c) Construction of temporary by-pass structure consisting of prefabricated culverts pipes</t>
  </si>
  <si>
    <t>e) 30 Mpa for approach slab</t>
  </si>
  <si>
    <t>(b) Allow a provisionsal sum for borrow pit permit application from DMRE</t>
  </si>
  <si>
    <t>(c) Handling costs and profit in respect of subitem B12.05(a) and (b) above</t>
  </si>
  <si>
    <t>(d) Dealing with water on the river</t>
  </si>
  <si>
    <t>(c )  Drainage where no access has been provided</t>
  </si>
  <si>
    <t xml:space="preserve">TOTAL SECTION 1500 - CARRY FORWARD TO SUMMARY </t>
  </si>
  <si>
    <t>TOTAL SECTION 5100 - CARRY FORWARD TO SUMMARY</t>
  </si>
  <si>
    <t>TOTAL SECTION 6200- CARRY FORWARD TO SUMMARY</t>
  </si>
  <si>
    <t>TOTAL SECTION 6400 - CARRY FORWARD TO SUMMARY</t>
  </si>
  <si>
    <t>TOTAL SECTION 6600: CARRY FORWARD TO SUMMARY :</t>
  </si>
  <si>
    <t xml:space="preserve">FINAL TENDER SUM </t>
  </si>
  <si>
    <t>Provisional Sum for Contract Price Adjustment (CPA)  ( 5% ),</t>
  </si>
  <si>
    <t>Preliminary Total 1 (Subtotal - A Bridgeworks)</t>
  </si>
  <si>
    <t>Concrete Kerbing, Concrete Channeling, Chutes and Downpipes, Concrete Linings for Open Drains</t>
  </si>
  <si>
    <t>SECTION 2300</t>
  </si>
  <si>
    <t>CONCRETE KERBING, CONCRETE CHANNELLING,</t>
  </si>
  <si>
    <t>CHUTES AND DOWNPIPES, AND CONCRETE</t>
  </si>
  <si>
    <t>LININGS FOR OPEN DRAINS</t>
  </si>
  <si>
    <t>B23.01</t>
  </si>
  <si>
    <t>Concrete kerbing</t>
  </si>
  <si>
    <t>(a)   Edge beams</t>
  </si>
  <si>
    <t xml:space="preserve">       (i)   Figure 12 pre cast kerb, edge restraint</t>
  </si>
  <si>
    <t xml:space="preserve">             for paving blocks</t>
  </si>
  <si>
    <t>(b)   SANS 927:2007</t>
  </si>
  <si>
    <t xml:space="preserve">      (iii) Figure 8C</t>
  </si>
  <si>
    <t>(c)   Extra over subitem B23.01 (a) and (b) for excavating and backfilling materials for edge beam and kerbing in base course layer</t>
  </si>
  <si>
    <t>TOTAL SECTION 2300 - CARRY FORWARD TO SUMMARY</t>
  </si>
  <si>
    <t>SECTION 7300</t>
  </si>
  <si>
    <t>CONCRETE BLOCK PAVING FOR ROADS</t>
  </si>
  <si>
    <t>Concrete block paving</t>
  </si>
  <si>
    <t>Segmented paving using 25 MPa concrete</t>
  </si>
  <si>
    <t>S-A blocks</t>
  </si>
  <si>
    <t>(ii)   80 mm thick, interlocking, colour, natural</t>
  </si>
  <si>
    <t>Provision of approved herbicide and ant poison</t>
  </si>
  <si>
    <t>(a) Provision of materials</t>
  </si>
  <si>
    <t xml:space="preserve">(b) Contractor's charges and profit added </t>
  </si>
  <si>
    <t>above item 73.03 (a)</t>
  </si>
  <si>
    <t xml:space="preserve">TOTAL SECTION 7300 -  CARRY FORWARD TO SUMMARY </t>
  </si>
  <si>
    <t>L.I</t>
  </si>
  <si>
    <t>c) Appoint Safety Rep</t>
  </si>
  <si>
    <t>(d) Suspension  By Employer's Agent Cost</t>
  </si>
  <si>
    <t xml:space="preserve">i) De-establishment </t>
  </si>
  <si>
    <t>ii) Re-establishment</t>
  </si>
  <si>
    <t>Contingencies, allow for 5%, on Preliminary Total 1</t>
  </si>
  <si>
    <t>Safety Officer.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</si>
</sst>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"/>
    <numFmt numFmtId="165" formatCode="0.0%"/>
    <numFmt numFmtId="166" formatCode="_(* #,##0.00_);_(* \(#,##0.00\);_(* &quot;-&quot;??_);_(@_)"/>
    <numFmt numFmtId="167" formatCode="#,##0.0"/>
    <numFmt numFmtId="168" formatCode="[$R-436]\ #,##0.00"/>
    <numFmt numFmtId="169" formatCode="_-[$R-1C09]* #,##0.00_-;\-[$R-1C09]* #,##0.00_-;_-[$R-1C09]* &quot;-&quot;??_-;_-@_-"/>
    <numFmt numFmtId="170" formatCode="[$R-436]#,##0.00"/>
    <numFmt numFmtId="171" formatCode="&quot;R&quot;#,##0.00"/>
    <numFmt numFmtId="172" formatCode="_ * #,##0.00_ ;_ * \-#,##0.00_ ;_ * &quot;-&quot;??_ ;_ @_ "/>
    <numFmt numFmtId="173" formatCode="0.0"/>
  </numFmts>
  <fonts count="32" x14ac:knownFonts="1">
    <font>
      <sz val="11"/>
      <color rgb="FF000000"/>
      <name val="Calibri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vertAlign val="superscript"/>
      <sz val="9"/>
      <color rgb="FF000000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u/>
      <sz val="9"/>
      <color rgb="FF000000"/>
      <name val="Arial"/>
      <family val="2"/>
    </font>
    <font>
      <b/>
      <u/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9">
    <xf numFmtId="0" fontId="0" fillId="0" borderId="0"/>
    <xf numFmtId="9" fontId="14" fillId="0" borderId="0" applyFont="0" applyFill="0" applyBorder="0" applyAlignment="0" applyProtection="0"/>
    <xf numFmtId="0" fontId="20" fillId="0" borderId="0"/>
    <xf numFmtId="0" fontId="9" fillId="0" borderId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9" fillId="0" borderId="0"/>
    <xf numFmtId="0" fontId="9" fillId="0" borderId="0"/>
    <xf numFmtId="4" fontId="9" fillId="0" borderId="0"/>
  </cellStyleXfs>
  <cellXfs count="682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0" xfId="0" applyNumberFormat="1" applyFont="1" applyAlignment="1">
      <alignment vertical="top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vertical="top"/>
    </xf>
    <xf numFmtId="2" fontId="2" fillId="0" borderId="10" xfId="0" applyNumberFormat="1" applyFont="1" applyBorder="1" applyAlignment="1">
      <alignment vertical="top"/>
    </xf>
    <xf numFmtId="2" fontId="2" fillId="0" borderId="10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vertical="top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64" fontId="6" fillId="2" borderId="6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164" fontId="7" fillId="2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Border="1"/>
    <xf numFmtId="164" fontId="7" fillId="2" borderId="7" xfId="0" applyNumberFormat="1" applyFont="1" applyFill="1" applyBorder="1" applyAlignment="1">
      <alignment horizontal="center" vertical="top"/>
    </xf>
    <xf numFmtId="4" fontId="1" fillId="2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164" fontId="1" fillId="2" borderId="7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2" fillId="0" borderId="0" xfId="0" applyNumberFormat="1" applyFont="1" applyAlignment="1">
      <alignment horizontal="right" vertical="top"/>
    </xf>
    <xf numFmtId="166" fontId="2" fillId="0" borderId="1" xfId="0" applyNumberFormat="1" applyFont="1" applyBorder="1" applyAlignment="1">
      <alignment horizontal="center" vertical="top"/>
    </xf>
    <xf numFmtId="166" fontId="2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/>
    </xf>
    <xf numFmtId="166" fontId="2" fillId="0" borderId="10" xfId="0" applyNumberFormat="1" applyFont="1" applyBorder="1" applyAlignment="1">
      <alignment vertical="top"/>
    </xf>
    <xf numFmtId="166" fontId="2" fillId="0" borderId="0" xfId="0" applyNumberFormat="1" applyFont="1" applyAlignment="1">
      <alignment vertical="top"/>
    </xf>
    <xf numFmtId="3" fontId="7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168" fontId="9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64" fontId="7" fillId="2" borderId="8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7" fillId="3" borderId="9" xfId="0" applyFont="1" applyFill="1" applyBorder="1" applyAlignment="1">
      <alignment horizontal="left" vertical="top" wrapText="1"/>
    </xf>
    <xf numFmtId="0" fontId="0" fillId="3" borderId="0" xfId="0" applyFill="1" applyAlignment="1">
      <alignment vertical="top"/>
    </xf>
    <xf numFmtId="0" fontId="8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4" fontId="1" fillId="4" borderId="8" xfId="0" applyNumberFormat="1" applyFont="1" applyFill="1" applyBorder="1" applyAlignment="1">
      <alignment horizontal="right" vertical="top"/>
    </xf>
    <xf numFmtId="166" fontId="1" fillId="3" borderId="22" xfId="0" applyNumberFormat="1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171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2" fontId="2" fillId="0" borderId="12" xfId="0" applyNumberFormat="1" applyFont="1" applyBorder="1" applyAlignment="1">
      <alignment vertical="top"/>
    </xf>
    <xf numFmtId="166" fontId="1" fillId="3" borderId="2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" fillId="0" borderId="13" xfId="0" applyFont="1" applyBorder="1" applyAlignment="1">
      <alignment vertical="top"/>
    </xf>
    <xf numFmtId="2" fontId="2" fillId="0" borderId="8" xfId="0" applyNumberFormat="1" applyFont="1" applyBorder="1" applyAlignment="1">
      <alignment vertical="top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8" xfId="0" applyFont="1" applyBorder="1" applyAlignment="1">
      <alignment horizontal="left" vertical="top" wrapText="1"/>
    </xf>
    <xf numFmtId="2" fontId="1" fillId="0" borderId="50" xfId="0" applyNumberFormat="1" applyFont="1" applyBorder="1" applyAlignment="1">
      <alignment vertical="top"/>
    </xf>
    <xf numFmtId="2" fontId="2" fillId="0" borderId="51" xfId="0" applyNumberFormat="1" applyFont="1" applyBorder="1" applyAlignment="1">
      <alignment vertical="top"/>
    </xf>
    <xf numFmtId="2" fontId="1" fillId="0" borderId="0" xfId="0" applyNumberFormat="1" applyFont="1" applyAlignment="1">
      <alignment vertical="top"/>
    </xf>
    <xf numFmtId="0" fontId="7" fillId="0" borderId="9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3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1" fillId="0" borderId="39" xfId="0" applyFont="1" applyBorder="1" applyAlignment="1">
      <alignment vertical="top"/>
    </xf>
    <xf numFmtId="171" fontId="1" fillId="0" borderId="0" xfId="0" applyNumberFormat="1" applyFont="1" applyAlignment="1">
      <alignment horizontal="right" vertical="top"/>
    </xf>
    <xf numFmtId="171" fontId="2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171" fontId="2" fillId="0" borderId="0" xfId="0" applyNumberFormat="1" applyFont="1" applyAlignment="1">
      <alignment vertical="top"/>
    </xf>
    <xf numFmtId="0" fontId="13" fillId="0" borderId="0" xfId="0" applyFont="1" applyAlignment="1">
      <alignment horizontal="center" vertical="center"/>
    </xf>
    <xf numFmtId="171" fontId="13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center"/>
    </xf>
    <xf numFmtId="3" fontId="2" fillId="0" borderId="0" xfId="0" applyNumberFormat="1" applyFont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3" fontId="23" fillId="0" borderId="1" xfId="0" applyNumberFormat="1" applyFont="1" applyBorder="1" applyAlignment="1">
      <alignment horizontal="center" vertical="top"/>
    </xf>
    <xf numFmtId="166" fontId="23" fillId="0" borderId="1" xfId="0" applyNumberFormat="1" applyFont="1" applyBorder="1" applyAlignment="1">
      <alignment horizontal="center" vertical="top"/>
    </xf>
    <xf numFmtId="166" fontId="23" fillId="0" borderId="4" xfId="0" applyNumberFormat="1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3" fontId="23" fillId="0" borderId="2" xfId="0" applyNumberFormat="1" applyFont="1" applyBorder="1" applyAlignment="1">
      <alignment horizontal="center" vertical="top"/>
    </xf>
    <xf numFmtId="166" fontId="23" fillId="0" borderId="2" xfId="0" applyNumberFormat="1" applyFont="1" applyBorder="1" applyAlignment="1">
      <alignment horizontal="center" vertical="top"/>
    </xf>
    <xf numFmtId="0" fontId="28" fillId="0" borderId="4" xfId="0" applyFont="1" applyBorder="1" applyAlignment="1">
      <alignment vertical="top"/>
    </xf>
    <xf numFmtId="2" fontId="23" fillId="0" borderId="4" xfId="0" applyNumberFormat="1" applyFont="1" applyBorder="1" applyAlignment="1">
      <alignment vertical="top"/>
    </xf>
    <xf numFmtId="4" fontId="14" fillId="0" borderId="1" xfId="0" applyNumberFormat="1" applyFont="1" applyBorder="1"/>
    <xf numFmtId="4" fontId="14" fillId="0" borderId="8" xfId="0" applyNumberFormat="1" applyFont="1" applyBorder="1"/>
    <xf numFmtId="0" fontId="29" fillId="0" borderId="4" xfId="0" applyFont="1" applyBorder="1" applyAlignment="1">
      <alignment vertical="top"/>
    </xf>
    <xf numFmtId="2" fontId="30" fillId="0" borderId="0" xfId="0" applyNumberFormat="1" applyFont="1" applyAlignment="1">
      <alignment vertical="top"/>
    </xf>
    <xf numFmtId="2" fontId="30" fillId="0" borderId="4" xfId="0" applyNumberFormat="1" applyFont="1" applyBorder="1" applyAlignment="1">
      <alignment vertical="top"/>
    </xf>
    <xf numFmtId="0" fontId="29" fillId="0" borderId="8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64" fontId="29" fillId="2" borderId="8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/>
    <xf numFmtId="4" fontId="29" fillId="0" borderId="8" xfId="0" applyNumberFormat="1" applyFont="1" applyBorder="1"/>
    <xf numFmtId="0" fontId="30" fillId="0" borderId="4" xfId="0" applyFont="1" applyBorder="1" applyAlignment="1">
      <alignment horizontal="center"/>
    </xf>
    <xf numFmtId="0" fontId="30" fillId="0" borderId="9" xfId="0" applyFont="1" applyBorder="1"/>
    <xf numFmtId="0" fontId="30" fillId="0" borderId="4" xfId="0" applyFont="1" applyBorder="1" applyAlignment="1">
      <alignment horizontal="left"/>
    </xf>
    <xf numFmtId="0" fontId="29" fillId="0" borderId="4" xfId="0" applyFont="1" applyBorder="1" applyAlignment="1">
      <alignment horizontal="center" vertical="top"/>
    </xf>
    <xf numFmtId="164" fontId="29" fillId="2" borderId="8" xfId="0" applyNumberFormat="1" applyFont="1" applyFill="1" applyBorder="1" applyAlignment="1">
      <alignment horizontal="center" vertical="top"/>
    </xf>
    <xf numFmtId="0" fontId="30" fillId="0" borderId="4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164" fontId="28" fillId="2" borderId="8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 vertical="top" wrapText="1"/>
    </xf>
    <xf numFmtId="166" fontId="28" fillId="0" borderId="4" xfId="0" applyNumberFormat="1" applyFont="1" applyBorder="1" applyAlignment="1">
      <alignment vertical="top"/>
    </xf>
    <xf numFmtId="166" fontId="28" fillId="0" borderId="8" xfId="0" applyNumberFormat="1" applyFont="1" applyBorder="1" applyAlignment="1">
      <alignment vertical="top"/>
    </xf>
    <xf numFmtId="4" fontId="29" fillId="0" borderId="4" xfId="0" applyNumberFormat="1" applyFont="1" applyBorder="1" applyAlignment="1">
      <alignment horizontal="center"/>
    </xf>
    <xf numFmtId="4" fontId="28" fillId="2" borderId="8" xfId="0" applyNumberFormat="1" applyFont="1" applyFill="1" applyBorder="1" applyAlignment="1">
      <alignment horizontal="right" vertical="center"/>
    </xf>
    <xf numFmtId="0" fontId="30" fillId="0" borderId="9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3" fontId="29" fillId="0" borderId="4" xfId="0" applyNumberFormat="1" applyFont="1" applyBorder="1" applyAlignment="1">
      <alignment horizontal="center"/>
    </xf>
    <xf numFmtId="166" fontId="28" fillId="0" borderId="4" xfId="0" applyNumberFormat="1" applyFont="1" applyBorder="1" applyAlignment="1">
      <alignment horizontal="right" vertical="top"/>
    </xf>
    <xf numFmtId="166" fontId="28" fillId="0" borderId="8" xfId="0" applyNumberFormat="1" applyFont="1" applyBorder="1" applyAlignment="1">
      <alignment horizontal="right" vertical="top"/>
    </xf>
    <xf numFmtId="0" fontId="28" fillId="0" borderId="2" xfId="0" applyFont="1" applyBorder="1" applyAlignment="1">
      <alignment vertical="top"/>
    </xf>
    <xf numFmtId="2" fontId="28" fillId="0" borderId="2" xfId="0" applyNumberFormat="1" applyFont="1" applyBorder="1" applyAlignment="1">
      <alignment vertical="top"/>
    </xf>
    <xf numFmtId="2" fontId="28" fillId="0" borderId="2" xfId="0" applyNumberFormat="1" applyFont="1" applyBorder="1" applyAlignment="1">
      <alignment horizontal="center" vertical="top"/>
    </xf>
    <xf numFmtId="3" fontId="28" fillId="0" borderId="2" xfId="0" applyNumberFormat="1" applyFont="1" applyBorder="1" applyAlignment="1">
      <alignment vertical="top"/>
    </xf>
    <xf numFmtId="166" fontId="28" fillId="0" borderId="2" xfId="0" applyNumberFormat="1" applyFont="1" applyBorder="1" applyAlignment="1">
      <alignment vertical="top"/>
    </xf>
    <xf numFmtId="2" fontId="23" fillId="0" borderId="10" xfId="0" applyNumberFormat="1" applyFont="1" applyBorder="1" applyAlignment="1">
      <alignment vertical="top"/>
    </xf>
    <xf numFmtId="2" fontId="23" fillId="0" borderId="10" xfId="0" applyNumberFormat="1" applyFont="1" applyBorder="1" applyAlignment="1">
      <alignment horizontal="center" vertical="top"/>
    </xf>
    <xf numFmtId="3" fontId="23" fillId="0" borderId="10" xfId="0" applyNumberFormat="1" applyFont="1" applyBorder="1" applyAlignment="1">
      <alignment vertical="top"/>
    </xf>
    <xf numFmtId="166" fontId="23" fillId="0" borderId="1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21" xfId="0" applyBorder="1" applyAlignment="1">
      <alignment vertical="top"/>
    </xf>
    <xf numFmtId="0" fontId="7" fillId="3" borderId="9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168" fontId="9" fillId="3" borderId="22" xfId="0" applyNumberFormat="1" applyFont="1" applyFill="1" applyBorder="1" applyAlignment="1">
      <alignment vertical="top"/>
    </xf>
    <xf numFmtId="0" fontId="9" fillId="3" borderId="68" xfId="0" applyFont="1" applyFill="1" applyBorder="1" applyAlignment="1">
      <alignment vertical="top"/>
    </xf>
    <xf numFmtId="0" fontId="9" fillId="3" borderId="69" xfId="0" applyFont="1" applyFill="1" applyBorder="1" applyAlignment="1">
      <alignment vertical="top"/>
    </xf>
    <xf numFmtId="168" fontId="9" fillId="3" borderId="67" xfId="0" applyNumberFormat="1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3" fontId="1" fillId="3" borderId="0" xfId="0" applyNumberFormat="1" applyFont="1" applyFill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71" fontId="2" fillId="3" borderId="2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/>
    </xf>
    <xf numFmtId="3" fontId="2" fillId="3" borderId="2" xfId="0" applyNumberFormat="1" applyFont="1" applyFill="1" applyBorder="1" applyAlignment="1">
      <alignment horizontal="center" vertical="top"/>
    </xf>
    <xf numFmtId="171" fontId="2" fillId="3" borderId="24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vertical="top"/>
    </xf>
    <xf numFmtId="2" fontId="2" fillId="3" borderId="4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right" vertical="center"/>
    </xf>
    <xf numFmtId="171" fontId="0" fillId="3" borderId="23" xfId="0" applyNumberFormat="1" applyFill="1" applyBorder="1" applyAlignment="1">
      <alignment horizontal="right"/>
    </xf>
    <xf numFmtId="0" fontId="1" fillId="3" borderId="4" xfId="0" applyFont="1" applyFill="1" applyBorder="1" applyAlignment="1">
      <alignment vertical="top"/>
    </xf>
    <xf numFmtId="0" fontId="5" fillId="3" borderId="4" xfId="0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right" vertical="center"/>
    </xf>
    <xf numFmtId="171" fontId="0" fillId="3" borderId="22" xfId="0" applyNumberFormat="1" applyFill="1" applyBorder="1" applyAlignment="1">
      <alignment horizontal="right"/>
    </xf>
    <xf numFmtId="0" fontId="7" fillId="3" borderId="4" xfId="0" applyFont="1" applyFill="1" applyBorder="1" applyAlignment="1">
      <alignment vertical="top"/>
    </xf>
    <xf numFmtId="2" fontId="3" fillId="3" borderId="0" xfId="0" applyNumberFormat="1" applyFont="1" applyFill="1" applyAlignment="1">
      <alignment vertical="top"/>
    </xf>
    <xf numFmtId="2" fontId="3" fillId="3" borderId="4" xfId="0" applyNumberFormat="1" applyFont="1" applyFill="1" applyBorder="1" applyAlignment="1">
      <alignment vertical="top"/>
    </xf>
    <xf numFmtId="0" fontId="7" fillId="3" borderId="8" xfId="0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right" vertical="center"/>
    </xf>
    <xf numFmtId="171" fontId="7" fillId="3" borderId="22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top"/>
    </xf>
    <xf numFmtId="164" fontId="7" fillId="3" borderId="8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 wrapText="1"/>
    </xf>
    <xf numFmtId="4" fontId="7" fillId="3" borderId="8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top" wrapText="1"/>
    </xf>
    <xf numFmtId="4" fontId="7" fillId="3" borderId="4" xfId="0" applyNumberFormat="1" applyFont="1" applyFill="1" applyBorder="1" applyAlignment="1">
      <alignment horizontal="center"/>
    </xf>
    <xf numFmtId="9" fontId="7" fillId="3" borderId="8" xfId="1" applyFont="1" applyFill="1" applyBorder="1" applyAlignment="1">
      <alignment horizontal="right" vertical="center"/>
    </xf>
    <xf numFmtId="4" fontId="7" fillId="3" borderId="8" xfId="0" applyNumberFormat="1" applyFont="1" applyFill="1" applyBorder="1" applyAlignment="1">
      <alignment horizontal="right" vertical="top"/>
    </xf>
    <xf numFmtId="2" fontId="7" fillId="3" borderId="4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top"/>
    </xf>
    <xf numFmtId="3" fontId="1" fillId="3" borderId="4" xfId="0" applyNumberFormat="1" applyFont="1" applyFill="1" applyBorder="1" applyAlignment="1">
      <alignment vertical="top"/>
    </xf>
    <xf numFmtId="9" fontId="7" fillId="3" borderId="8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9" fontId="7" fillId="4" borderId="8" xfId="1" applyFont="1" applyFill="1" applyBorder="1" applyAlignment="1">
      <alignment horizontal="right" vertical="center"/>
    </xf>
    <xf numFmtId="10" fontId="7" fillId="3" borderId="4" xfId="0" applyNumberFormat="1" applyFont="1" applyFill="1" applyBorder="1" applyAlignment="1">
      <alignment horizontal="center" vertical="top"/>
    </xf>
    <xf numFmtId="4" fontId="7" fillId="4" borderId="8" xfId="0" applyNumberFormat="1" applyFont="1" applyFill="1" applyBorder="1" applyAlignment="1">
      <alignment horizontal="right" vertical="top"/>
    </xf>
    <xf numFmtId="4" fontId="1" fillId="3" borderId="4" xfId="0" applyNumberFormat="1" applyFont="1" applyFill="1" applyBorder="1" applyAlignment="1">
      <alignment horizontal="right" vertical="top"/>
    </xf>
    <xf numFmtId="171" fontId="1" fillId="3" borderId="2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2" fontId="1" fillId="3" borderId="2" xfId="0" applyNumberFormat="1" applyFont="1" applyFill="1" applyBorder="1" applyAlignment="1">
      <alignment horizontal="center" vertical="top"/>
    </xf>
    <xf numFmtId="3" fontId="1" fillId="3" borderId="2" xfId="0" applyNumberFormat="1" applyFont="1" applyFill="1" applyBorder="1" applyAlignment="1">
      <alignment vertical="top"/>
    </xf>
    <xf numFmtId="2" fontId="1" fillId="3" borderId="2" xfId="0" applyNumberFormat="1" applyFont="1" applyFill="1" applyBorder="1" applyAlignment="1">
      <alignment horizontal="right" vertical="top"/>
    </xf>
    <xf numFmtId="171" fontId="1" fillId="3" borderId="24" xfId="0" applyNumberFormat="1" applyFont="1" applyFill="1" applyBorder="1" applyAlignment="1">
      <alignment horizontal="right" vertical="top"/>
    </xf>
    <xf numFmtId="2" fontId="2" fillId="3" borderId="10" xfId="0" applyNumberFormat="1" applyFont="1" applyFill="1" applyBorder="1" applyAlignment="1">
      <alignment vertical="top"/>
    </xf>
    <xf numFmtId="2" fontId="2" fillId="3" borderId="10" xfId="0" applyNumberFormat="1" applyFont="1" applyFill="1" applyBorder="1" applyAlignment="1">
      <alignment horizontal="center" vertical="top"/>
    </xf>
    <xf numFmtId="3" fontId="2" fillId="3" borderId="10" xfId="0" applyNumberFormat="1" applyFont="1" applyFill="1" applyBorder="1" applyAlignment="1">
      <alignment vertical="top"/>
    </xf>
    <xf numFmtId="2" fontId="2" fillId="3" borderId="10" xfId="0" applyNumberFormat="1" applyFont="1" applyFill="1" applyBorder="1" applyAlignment="1">
      <alignment horizontal="right" vertical="top"/>
    </xf>
    <xf numFmtId="171" fontId="2" fillId="3" borderId="25" xfId="0" applyNumberFormat="1" applyFont="1" applyFill="1" applyBorder="1" applyAlignment="1">
      <alignment horizontal="right" vertical="top"/>
    </xf>
    <xf numFmtId="2" fontId="2" fillId="3" borderId="0" xfId="0" applyNumberFormat="1" applyFont="1" applyFill="1" applyAlignment="1">
      <alignment vertical="top"/>
    </xf>
    <xf numFmtId="2" fontId="2" fillId="3" borderId="0" xfId="0" applyNumberFormat="1" applyFont="1" applyFill="1" applyAlignment="1">
      <alignment horizontal="center" vertical="top"/>
    </xf>
    <xf numFmtId="3" fontId="2" fillId="3" borderId="0" xfId="0" applyNumberFormat="1" applyFont="1" applyFill="1" applyAlignment="1">
      <alignment vertical="top"/>
    </xf>
    <xf numFmtId="2" fontId="2" fillId="3" borderId="0" xfId="0" applyNumberFormat="1" applyFont="1" applyFill="1" applyAlignment="1">
      <alignment horizontal="right" vertical="top"/>
    </xf>
    <xf numFmtId="171" fontId="2" fillId="3" borderId="0" xfId="0" applyNumberFormat="1" applyFont="1" applyFill="1" applyAlignment="1">
      <alignment horizontal="right" vertical="top"/>
    </xf>
    <xf numFmtId="171" fontId="0" fillId="3" borderId="0" xfId="0" applyNumberFormat="1" applyFill="1" applyAlignment="1">
      <alignment vertical="top"/>
    </xf>
    <xf numFmtId="0" fontId="1" fillId="3" borderId="0" xfId="0" applyFont="1" applyFill="1" applyAlignment="1">
      <alignment horizontal="right" vertical="top"/>
    </xf>
    <xf numFmtId="171" fontId="3" fillId="3" borderId="0" xfId="0" applyNumberFormat="1" applyFont="1" applyFill="1" applyAlignment="1">
      <alignment horizontal="right" vertical="top"/>
    </xf>
    <xf numFmtId="171" fontId="2" fillId="3" borderId="23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vertical="center"/>
    </xf>
    <xf numFmtId="171" fontId="7" fillId="3" borderId="22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2" fontId="7" fillId="3" borderId="8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top"/>
    </xf>
    <xf numFmtId="9" fontId="7" fillId="3" borderId="8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0" fontId="0" fillId="3" borderId="0" xfId="0" applyFill="1" applyAlignment="1">
      <alignment vertical="center"/>
    </xf>
    <xf numFmtId="0" fontId="2" fillId="3" borderId="14" xfId="0" applyFont="1" applyFill="1" applyBorder="1" applyAlignment="1">
      <alignment vertical="top"/>
    </xf>
    <xf numFmtId="4" fontId="2" fillId="3" borderId="23" xfId="0" applyNumberFormat="1" applyFont="1" applyFill="1" applyBorder="1" applyAlignment="1">
      <alignment horizontal="center" vertical="top"/>
    </xf>
    <xf numFmtId="4" fontId="2" fillId="3" borderId="24" xfId="0" applyNumberFormat="1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center"/>
    </xf>
    <xf numFmtId="4" fontId="0" fillId="3" borderId="23" xfId="0" applyNumberFormat="1" applyFill="1" applyBorder="1"/>
    <xf numFmtId="164" fontId="6" fillId="4" borderId="8" xfId="0" applyNumberFormat="1" applyFont="1" applyFill="1" applyBorder="1" applyAlignment="1">
      <alignment horizontal="center" vertical="center"/>
    </xf>
    <xf numFmtId="4" fontId="0" fillId="3" borderId="22" xfId="0" applyNumberFormat="1" applyFill="1" applyBorder="1"/>
    <xf numFmtId="164" fontId="7" fillId="4" borderId="8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/>
    <xf numFmtId="164" fontId="7" fillId="4" borderId="8" xfId="0" applyNumberFormat="1" applyFont="1" applyFill="1" applyBorder="1" applyAlignment="1">
      <alignment horizontal="center" vertical="top"/>
    </xf>
    <xf numFmtId="2" fontId="3" fillId="3" borderId="9" xfId="0" applyNumberFormat="1" applyFont="1" applyFill="1" applyBorder="1" applyAlignment="1">
      <alignment vertical="top"/>
    </xf>
    <xf numFmtId="0" fontId="3" fillId="3" borderId="4" xfId="0" applyFont="1" applyFill="1" applyBorder="1"/>
    <xf numFmtId="4" fontId="7" fillId="4" borderId="8" xfId="0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 wrapText="1"/>
    </xf>
    <xf numFmtId="4" fontId="7" fillId="3" borderId="22" xfId="0" applyNumberFormat="1" applyFont="1" applyFill="1" applyBorder="1" applyAlignment="1">
      <alignment horizontal="right"/>
    </xf>
    <xf numFmtId="164" fontId="1" fillId="4" borderId="7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right"/>
    </xf>
    <xf numFmtId="4" fontId="1" fillId="3" borderId="22" xfId="0" applyNumberFormat="1" applyFont="1" applyFill="1" applyBorder="1" applyAlignment="1">
      <alignment horizontal="right" vertical="top"/>
    </xf>
    <xf numFmtId="0" fontId="2" fillId="3" borderId="4" xfId="0" applyFont="1" applyFill="1" applyBorder="1" applyAlignment="1">
      <alignment vertical="top"/>
    </xf>
    <xf numFmtId="2" fontId="1" fillId="3" borderId="4" xfId="0" applyNumberFormat="1" applyFont="1" applyFill="1" applyBorder="1" applyAlignment="1">
      <alignment vertical="top"/>
    </xf>
    <xf numFmtId="2" fontId="1" fillId="3" borderId="4" xfId="0" applyNumberFormat="1" applyFont="1" applyFill="1" applyBorder="1" applyAlignment="1">
      <alignment horizontal="center" vertical="top"/>
    </xf>
    <xf numFmtId="4" fontId="1" fillId="3" borderId="22" xfId="0" applyNumberFormat="1" applyFont="1" applyFill="1" applyBorder="1" applyAlignment="1">
      <alignment vertical="top"/>
    </xf>
    <xf numFmtId="4" fontId="1" fillId="3" borderId="24" xfId="0" applyNumberFormat="1" applyFont="1" applyFill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166" fontId="2" fillId="3" borderId="0" xfId="0" applyNumberFormat="1" applyFont="1" applyFill="1" applyAlignment="1">
      <alignment horizontal="right" vertical="top"/>
    </xf>
    <xf numFmtId="166" fontId="2" fillId="3" borderId="23" xfId="0" applyNumberFormat="1" applyFont="1" applyFill="1" applyBorder="1" applyAlignment="1">
      <alignment horizontal="center" vertical="top"/>
    </xf>
    <xf numFmtId="166" fontId="2" fillId="3" borderId="24" xfId="0" applyNumberFormat="1" applyFont="1" applyFill="1" applyBorder="1" applyAlignment="1">
      <alignment horizontal="center" vertical="top"/>
    </xf>
    <xf numFmtId="164" fontId="9" fillId="4" borderId="8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/>
    <xf numFmtId="0" fontId="2" fillId="3" borderId="4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166" fontId="1" fillId="3" borderId="24" xfId="0" applyNumberFormat="1" applyFont="1" applyFill="1" applyBorder="1" applyAlignment="1">
      <alignment vertical="top"/>
    </xf>
    <xf numFmtId="166" fontId="2" fillId="3" borderId="25" xfId="0" applyNumberFormat="1" applyFont="1" applyFill="1" applyBorder="1" applyAlignment="1">
      <alignment vertical="top"/>
    </xf>
    <xf numFmtId="166" fontId="1" fillId="3" borderId="0" xfId="0" applyNumberFormat="1" applyFont="1" applyFill="1" applyAlignment="1">
      <alignment vertical="top"/>
    </xf>
    <xf numFmtId="166" fontId="2" fillId="3" borderId="1" xfId="0" applyNumberFormat="1" applyFont="1" applyFill="1" applyBorder="1" applyAlignment="1">
      <alignment horizontal="center" vertical="top"/>
    </xf>
    <xf numFmtId="166" fontId="2" fillId="3" borderId="2" xfId="0" applyNumberFormat="1" applyFont="1" applyFill="1" applyBorder="1" applyAlignment="1">
      <alignment horizontal="center" vertical="top"/>
    </xf>
    <xf numFmtId="4" fontId="0" fillId="3" borderId="1" xfId="0" applyNumberFormat="1" applyFill="1" applyBorder="1"/>
    <xf numFmtId="164" fontId="7" fillId="4" borderId="7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/>
    <xf numFmtId="9" fontId="1" fillId="3" borderId="4" xfId="1" applyFont="1" applyFill="1" applyBorder="1" applyAlignment="1">
      <alignment vertical="top"/>
    </xf>
    <xf numFmtId="166" fontId="1" fillId="3" borderId="4" xfId="0" applyNumberFormat="1" applyFont="1" applyFill="1" applyBorder="1" applyAlignment="1">
      <alignment vertical="top"/>
    </xf>
    <xf numFmtId="4" fontId="1" fillId="4" borderId="7" xfId="0" applyNumberFormat="1" applyFont="1" applyFill="1" applyBorder="1" applyAlignment="1">
      <alignment horizontal="right" vertical="center"/>
    </xf>
    <xf numFmtId="165" fontId="1" fillId="3" borderId="4" xfId="1" applyNumberFormat="1" applyFont="1" applyFill="1" applyBorder="1" applyAlignment="1">
      <alignment vertical="top"/>
    </xf>
    <xf numFmtId="9" fontId="1" fillId="3" borderId="8" xfId="1" applyFont="1" applyFill="1" applyBorder="1" applyAlignment="1">
      <alignment vertical="top"/>
    </xf>
    <xf numFmtId="166" fontId="1" fillId="3" borderId="2" xfId="0" applyNumberFormat="1" applyFont="1" applyFill="1" applyBorder="1" applyAlignment="1">
      <alignment vertical="top"/>
    </xf>
    <xf numFmtId="166" fontId="2" fillId="3" borderId="10" xfId="0" applyNumberFormat="1" applyFont="1" applyFill="1" applyBorder="1" applyAlignment="1">
      <alignment vertical="top"/>
    </xf>
    <xf numFmtId="4" fontId="1" fillId="4" borderId="7" xfId="0" applyNumberFormat="1" applyFont="1" applyFill="1" applyBorder="1" applyAlignment="1">
      <alignment horizontal="right" vertical="top"/>
    </xf>
    <xf numFmtId="165" fontId="7" fillId="4" borderId="7" xfId="0" applyNumberFormat="1" applyFont="1" applyFill="1" applyBorder="1" applyAlignment="1">
      <alignment horizontal="right" vertical="center"/>
    </xf>
    <xf numFmtId="10" fontId="1" fillId="3" borderId="4" xfId="0" applyNumberFormat="1" applyFont="1" applyFill="1" applyBorder="1" applyAlignment="1">
      <alignment vertical="top"/>
    </xf>
    <xf numFmtId="4" fontId="1" fillId="3" borderId="4" xfId="0" applyNumberFormat="1" applyFont="1" applyFill="1" applyBorder="1" applyAlignment="1">
      <alignment vertical="top"/>
    </xf>
    <xf numFmtId="3" fontId="1" fillId="3" borderId="4" xfId="0" applyNumberFormat="1" applyFont="1" applyFill="1" applyBorder="1" applyAlignment="1">
      <alignment horizontal="center" vertical="top"/>
    </xf>
    <xf numFmtId="2" fontId="3" fillId="3" borderId="9" xfId="0" applyNumberFormat="1" applyFont="1" applyFill="1" applyBorder="1" applyAlignment="1">
      <alignment horizontal="left" vertical="top" wrapText="1"/>
    </xf>
    <xf numFmtId="164" fontId="1" fillId="4" borderId="8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vertical="center"/>
    </xf>
    <xf numFmtId="166" fontId="1" fillId="3" borderId="22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left" vertical="top" wrapText="1"/>
    </xf>
    <xf numFmtId="3" fontId="7" fillId="3" borderId="4" xfId="0" applyNumberFormat="1" applyFont="1" applyFill="1" applyBorder="1" applyAlignment="1">
      <alignment horizontal="center"/>
    </xf>
    <xf numFmtId="166" fontId="2" fillId="3" borderId="0" xfId="0" applyNumberFormat="1" applyFont="1" applyFill="1" applyAlignment="1">
      <alignment vertical="top"/>
    </xf>
    <xf numFmtId="4" fontId="1" fillId="4" borderId="8" xfId="0" applyNumberFormat="1" applyFont="1" applyFill="1" applyBorder="1" applyAlignment="1">
      <alignment horizontal="center" vertical="center"/>
    </xf>
    <xf numFmtId="0" fontId="0" fillId="3" borderId="65" xfId="0" applyFill="1" applyBorder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left" vertical="center" wrapText="1"/>
    </xf>
    <xf numFmtId="10" fontId="1" fillId="3" borderId="8" xfId="0" applyNumberFormat="1" applyFont="1" applyFill="1" applyBorder="1" applyAlignment="1">
      <alignment vertical="top"/>
    </xf>
    <xf numFmtId="2" fontId="2" fillId="3" borderId="26" xfId="0" applyNumberFormat="1" applyFont="1" applyFill="1" applyBorder="1" applyAlignment="1">
      <alignment vertical="top"/>
    </xf>
    <xf numFmtId="2" fontId="2" fillId="3" borderId="27" xfId="0" applyNumberFormat="1" applyFont="1" applyFill="1" applyBorder="1" applyAlignment="1">
      <alignment vertical="top"/>
    </xf>
    <xf numFmtId="2" fontId="2" fillId="3" borderId="27" xfId="0" applyNumberFormat="1" applyFont="1" applyFill="1" applyBorder="1" applyAlignment="1">
      <alignment horizontal="center" vertical="top"/>
    </xf>
    <xf numFmtId="3" fontId="2" fillId="3" borderId="27" xfId="0" applyNumberFormat="1" applyFont="1" applyFill="1" applyBorder="1" applyAlignment="1">
      <alignment vertical="top"/>
    </xf>
    <xf numFmtId="166" fontId="2" fillId="3" borderId="28" xfId="0" applyNumberFormat="1" applyFont="1" applyFill="1" applyBorder="1" applyAlignment="1">
      <alignment vertical="top"/>
    </xf>
    <xf numFmtId="166" fontId="2" fillId="3" borderId="4" xfId="0" applyNumberFormat="1" applyFont="1" applyFill="1" applyBorder="1" applyAlignment="1">
      <alignment horizontal="center" vertical="top"/>
    </xf>
    <xf numFmtId="164" fontId="7" fillId="4" borderId="7" xfId="0" applyNumberFormat="1" applyFont="1" applyFill="1" applyBorder="1" applyAlignment="1">
      <alignment horizontal="center" vertical="top"/>
    </xf>
    <xf numFmtId="4" fontId="7" fillId="4" borderId="7" xfId="0" applyNumberFormat="1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top"/>
    </xf>
    <xf numFmtId="0" fontId="0" fillId="3" borderId="22" xfId="0" applyFill="1" applyBorder="1" applyAlignment="1">
      <alignment vertical="top"/>
    </xf>
    <xf numFmtId="0" fontId="17" fillId="3" borderId="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top"/>
    </xf>
    <xf numFmtId="3" fontId="2" fillId="3" borderId="30" xfId="0" applyNumberFormat="1" applyFont="1" applyFill="1" applyBorder="1" applyAlignment="1">
      <alignment horizontal="center" vertical="top"/>
    </xf>
    <xf numFmtId="166" fontId="2" fillId="3" borderId="31" xfId="0" applyNumberFormat="1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1" fillId="3" borderId="33" xfId="0" applyFont="1" applyFill="1" applyBorder="1" applyAlignment="1">
      <alignment vertical="top"/>
    </xf>
    <xf numFmtId="0" fontId="7" fillId="3" borderId="33" xfId="0" applyFont="1" applyFill="1" applyBorder="1" applyAlignment="1">
      <alignment vertical="top"/>
    </xf>
    <xf numFmtId="0" fontId="3" fillId="3" borderId="33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left"/>
    </xf>
    <xf numFmtId="0" fontId="7" fillId="3" borderId="33" xfId="0" applyFont="1" applyFill="1" applyBorder="1" applyAlignment="1">
      <alignment horizontal="left"/>
    </xf>
    <xf numFmtId="2" fontId="7" fillId="3" borderId="0" xfId="0" applyNumberFormat="1" applyFont="1" applyFill="1" applyAlignment="1">
      <alignment vertical="top"/>
    </xf>
    <xf numFmtId="0" fontId="7" fillId="3" borderId="9" xfId="0" applyFont="1" applyFill="1" applyBorder="1"/>
    <xf numFmtId="0" fontId="3" fillId="3" borderId="33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vertical="top"/>
    </xf>
    <xf numFmtId="2" fontId="2" fillId="3" borderId="34" xfId="0" applyNumberFormat="1" applyFont="1" applyFill="1" applyBorder="1" applyAlignment="1">
      <alignment vertical="top"/>
    </xf>
    <xf numFmtId="2" fontId="2" fillId="3" borderId="35" xfId="0" applyNumberFormat="1" applyFont="1" applyFill="1" applyBorder="1" applyAlignment="1">
      <alignment vertical="top"/>
    </xf>
    <xf numFmtId="2" fontId="2" fillId="3" borderId="35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vertical="top"/>
    </xf>
    <xf numFmtId="166" fontId="2" fillId="3" borderId="36" xfId="0" applyNumberFormat="1" applyFont="1" applyFill="1" applyBorder="1" applyAlignment="1">
      <alignment vertical="top"/>
    </xf>
    <xf numFmtId="0" fontId="0" fillId="3" borderId="0" xfId="0" applyFill="1" applyAlignment="1">
      <alignment horizontal="center" vertical="top"/>
    </xf>
    <xf numFmtId="49" fontId="1" fillId="3" borderId="19" xfId="0" applyNumberFormat="1" applyFont="1" applyFill="1" applyBorder="1" applyAlignment="1">
      <alignment horizontal="left" vertical="top" wrapText="1"/>
    </xf>
    <xf numFmtId="49" fontId="2" fillId="3" borderId="20" xfId="0" applyNumberFormat="1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 wrapText="1"/>
    </xf>
    <xf numFmtId="0" fontId="1" fillId="3" borderId="20" xfId="0" applyFont="1" applyFill="1" applyBorder="1" applyAlignment="1">
      <alignment vertical="top" wrapText="1"/>
    </xf>
    <xf numFmtId="49" fontId="1" fillId="3" borderId="20" xfId="0" applyNumberFormat="1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166" fontId="1" fillId="3" borderId="22" xfId="0" applyNumberFormat="1" applyFont="1" applyFill="1" applyBorder="1" applyAlignment="1">
      <alignment vertical="center"/>
    </xf>
    <xf numFmtId="2" fontId="3" fillId="3" borderId="33" xfId="0" applyNumberFormat="1" applyFont="1" applyFill="1" applyBorder="1" applyAlignment="1">
      <alignment horizontal="left" vertical="top" wrapText="1"/>
    </xf>
    <xf numFmtId="2" fontId="3" fillId="3" borderId="37" xfId="0" applyNumberFormat="1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vertical="top"/>
    </xf>
    <xf numFmtId="0" fontId="7" fillId="3" borderId="37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 vertical="center"/>
    </xf>
    <xf numFmtId="166" fontId="1" fillId="3" borderId="20" xfId="0" applyNumberFormat="1" applyFont="1" applyFill="1" applyBorder="1" applyAlignment="1">
      <alignment vertical="top"/>
    </xf>
    <xf numFmtId="0" fontId="7" fillId="3" borderId="19" xfId="0" applyFont="1" applyFill="1" applyBorder="1" applyAlignment="1">
      <alignment horizontal="center" vertical="top"/>
    </xf>
    <xf numFmtId="3" fontId="7" fillId="3" borderId="19" xfId="0" applyNumberFormat="1" applyFont="1" applyFill="1" applyBorder="1" applyAlignment="1">
      <alignment horizontal="center" vertical="top"/>
    </xf>
    <xf numFmtId="4" fontId="1" fillId="3" borderId="19" xfId="0" applyNumberFormat="1" applyFont="1" applyFill="1" applyBorder="1" applyAlignment="1">
      <alignment horizontal="right" vertical="top"/>
    </xf>
    <xf numFmtId="167" fontId="7" fillId="3" borderId="8" xfId="0" applyNumberFormat="1" applyFont="1" applyFill="1" applyBorder="1" applyAlignment="1">
      <alignment horizontal="center" vertical="top"/>
    </xf>
    <xf numFmtId="4" fontId="1" fillId="3" borderId="8" xfId="0" applyNumberFormat="1" applyFont="1" applyFill="1" applyBorder="1" applyAlignment="1">
      <alignment horizontal="right" vertical="top"/>
    </xf>
    <xf numFmtId="167" fontId="7" fillId="3" borderId="4" xfId="0" applyNumberFormat="1" applyFont="1" applyFill="1" applyBorder="1" applyAlignment="1">
      <alignment horizontal="center" vertical="top"/>
    </xf>
    <xf numFmtId="0" fontId="7" fillId="3" borderId="33" xfId="0" applyFont="1" applyFill="1" applyBorder="1" applyAlignment="1">
      <alignment horizontal="center"/>
    </xf>
    <xf numFmtId="2" fontId="16" fillId="3" borderId="33" xfId="0" applyNumberFormat="1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vertical="top"/>
    </xf>
    <xf numFmtId="0" fontId="1" fillId="3" borderId="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0" fillId="3" borderId="0" xfId="0" applyFill="1" applyAlignment="1">
      <alignment horizontal="right" vertical="top"/>
    </xf>
    <xf numFmtId="164" fontId="7" fillId="4" borderId="8" xfId="0" applyNumberFormat="1" applyFont="1" applyFill="1" applyBorder="1" applyAlignment="1">
      <alignment horizontal="right" vertical="top"/>
    </xf>
    <xf numFmtId="4" fontId="1" fillId="3" borderId="8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/>
    </xf>
    <xf numFmtId="9" fontId="1" fillId="4" borderId="8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4" fontId="9" fillId="4" borderId="8" xfId="0" applyNumberFormat="1" applyFont="1" applyFill="1" applyBorder="1" applyAlignment="1">
      <alignment horizontal="right" vertical="center"/>
    </xf>
    <xf numFmtId="4" fontId="8" fillId="3" borderId="4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left" vertical="center" wrapText="1"/>
    </xf>
    <xf numFmtId="43" fontId="1" fillId="3" borderId="0" xfId="0" applyNumberFormat="1" applyFont="1" applyFill="1" applyAlignment="1">
      <alignment vertical="top"/>
    </xf>
    <xf numFmtId="3" fontId="8" fillId="3" borderId="4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right" vertical="center"/>
    </xf>
    <xf numFmtId="2" fontId="2" fillId="3" borderId="18" xfId="0" applyNumberFormat="1" applyFont="1" applyFill="1" applyBorder="1" applyAlignment="1">
      <alignment vertical="top"/>
    </xf>
    <xf numFmtId="2" fontId="2" fillId="3" borderId="18" xfId="0" applyNumberFormat="1" applyFont="1" applyFill="1" applyBorder="1" applyAlignment="1">
      <alignment horizontal="center" vertical="top"/>
    </xf>
    <xf numFmtId="3" fontId="2" fillId="3" borderId="18" xfId="0" applyNumberFormat="1" applyFont="1" applyFill="1" applyBorder="1" applyAlignment="1">
      <alignment vertical="top"/>
    </xf>
    <xf numFmtId="166" fontId="2" fillId="3" borderId="18" xfId="0" applyNumberFormat="1" applyFont="1" applyFill="1" applyBorder="1" applyAlignment="1">
      <alignment vertical="top"/>
    </xf>
    <xf numFmtId="4" fontId="9" fillId="4" borderId="7" xfId="0" applyNumberFormat="1" applyFont="1" applyFill="1" applyBorder="1" applyAlignment="1">
      <alignment horizontal="right" vertical="center"/>
    </xf>
    <xf numFmtId="4" fontId="8" fillId="3" borderId="4" xfId="0" applyNumberFormat="1" applyFont="1" applyFill="1" applyBorder="1"/>
    <xf numFmtId="0" fontId="8" fillId="3" borderId="9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top" wrapText="1"/>
    </xf>
    <xf numFmtId="0" fontId="7" fillId="3" borderId="9" xfId="0" quotePrefix="1" applyFont="1" applyFill="1" applyBorder="1" applyAlignment="1">
      <alignment horizontal="left" vertical="top" wrapText="1"/>
    </xf>
    <xf numFmtId="166" fontId="1" fillId="3" borderId="4" xfId="0" applyNumberFormat="1" applyFont="1" applyFill="1" applyBorder="1" applyAlignment="1">
      <alignment horizontal="right" vertical="top"/>
    </xf>
    <xf numFmtId="171" fontId="2" fillId="3" borderId="1" xfId="0" applyNumberFormat="1" applyFont="1" applyFill="1" applyBorder="1" applyAlignment="1">
      <alignment horizontal="center" vertical="top"/>
    </xf>
    <xf numFmtId="171" fontId="2" fillId="3" borderId="2" xfId="0" applyNumberFormat="1" applyFont="1" applyFill="1" applyBorder="1" applyAlignment="1">
      <alignment horizontal="center" vertical="top"/>
    </xf>
    <xf numFmtId="2" fontId="2" fillId="3" borderId="38" xfId="0" applyNumberFormat="1" applyFont="1" applyFill="1" applyBorder="1" applyAlignment="1">
      <alignment vertical="top"/>
    </xf>
    <xf numFmtId="2" fontId="2" fillId="3" borderId="8" xfId="0" applyNumberFormat="1" applyFont="1" applyFill="1" applyBorder="1" applyAlignment="1">
      <alignment vertical="top"/>
    </xf>
    <xf numFmtId="171" fontId="0" fillId="3" borderId="1" xfId="0" applyNumberFormat="1" applyFill="1" applyBorder="1"/>
    <xf numFmtId="0" fontId="7" fillId="3" borderId="9" xfId="0" applyFont="1" applyFill="1" applyBorder="1" applyAlignment="1">
      <alignment vertical="top"/>
    </xf>
    <xf numFmtId="2" fontId="3" fillId="3" borderId="19" xfId="0" applyNumberFormat="1" applyFont="1" applyFill="1" applyBorder="1" applyAlignment="1">
      <alignment vertical="top"/>
    </xf>
    <xf numFmtId="2" fontId="3" fillId="3" borderId="8" xfId="0" applyNumberFormat="1" applyFont="1" applyFill="1" applyBorder="1" applyAlignment="1">
      <alignment vertical="top"/>
    </xf>
    <xf numFmtId="171" fontId="7" fillId="3" borderId="4" xfId="0" applyNumberFormat="1" applyFont="1" applyFill="1" applyBorder="1"/>
    <xf numFmtId="0" fontId="3" fillId="3" borderId="9" xfId="0" applyFont="1" applyFill="1" applyBorder="1" applyAlignment="1">
      <alignment horizontal="left"/>
    </xf>
    <xf numFmtId="0" fontId="3" fillId="3" borderId="0" xfId="0" applyFont="1" applyFill="1"/>
    <xf numFmtId="0" fontId="13" fillId="3" borderId="0" xfId="0" applyFont="1" applyFill="1" applyAlignment="1">
      <alignment vertical="top"/>
    </xf>
    <xf numFmtId="1" fontId="1" fillId="3" borderId="19" xfId="0" applyNumberFormat="1" applyFont="1" applyFill="1" applyBorder="1" applyAlignment="1">
      <alignment horizontal="left" vertical="center"/>
    </xf>
    <xf numFmtId="0" fontId="1" fillId="3" borderId="19" xfId="0" applyFont="1" applyFill="1" applyBorder="1"/>
    <xf numFmtId="2" fontId="1" fillId="3" borderId="19" xfId="0" applyNumberFormat="1" applyFont="1" applyFill="1" applyBorder="1" applyAlignment="1">
      <alignment horizontal="center" vertical="center" wrapText="1"/>
    </xf>
    <xf numFmtId="1" fontId="25" fillId="3" borderId="20" xfId="0" applyNumberFormat="1" applyFont="1" applyFill="1" applyBorder="1" applyAlignment="1">
      <alignment horizontal="left" vertical="center"/>
    </xf>
    <xf numFmtId="171" fontId="7" fillId="3" borderId="4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171" fontId="1" fillId="3" borderId="4" xfId="0" applyNumberFormat="1" applyFont="1" applyFill="1" applyBorder="1" applyAlignment="1">
      <alignment vertical="top"/>
    </xf>
    <xf numFmtId="0" fontId="3" fillId="3" borderId="8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vertical="top"/>
    </xf>
    <xf numFmtId="2" fontId="1" fillId="3" borderId="39" xfId="0" applyNumberFormat="1" applyFont="1" applyFill="1" applyBorder="1" applyAlignment="1">
      <alignment vertical="top"/>
    </xf>
    <xf numFmtId="2" fontId="1" fillId="3" borderId="50" xfId="0" applyNumberFormat="1" applyFont="1" applyFill="1" applyBorder="1" applyAlignment="1">
      <alignment vertical="top"/>
    </xf>
    <xf numFmtId="171" fontId="1" fillId="3" borderId="2" xfId="0" applyNumberFormat="1" applyFont="1" applyFill="1" applyBorder="1" applyAlignment="1">
      <alignment vertical="top"/>
    </xf>
    <xf numFmtId="171" fontId="2" fillId="3" borderId="10" xfId="0" applyNumberFormat="1" applyFont="1" applyFill="1" applyBorder="1" applyAlignment="1">
      <alignment vertical="top"/>
    </xf>
    <xf numFmtId="164" fontId="7" fillId="4" borderId="4" xfId="0" applyNumberFormat="1" applyFont="1" applyFill="1" applyBorder="1" applyAlignment="1">
      <alignment horizontal="center" vertical="top"/>
    </xf>
    <xf numFmtId="164" fontId="1" fillId="3" borderId="19" xfId="6" applyNumberFormat="1" applyFont="1" applyFill="1" applyBorder="1" applyAlignment="1">
      <alignment horizontal="center" vertical="center"/>
    </xf>
    <xf numFmtId="164" fontId="1" fillId="3" borderId="33" xfId="6" applyNumberFormat="1" applyFont="1" applyFill="1" applyBorder="1" applyAlignment="1">
      <alignment horizontal="center" vertical="center"/>
    </xf>
    <xf numFmtId="164" fontId="1" fillId="3" borderId="33" xfId="5" applyNumberFormat="1" applyFont="1" applyFill="1" applyBorder="1" applyAlignment="1">
      <alignment horizontal="center" vertical="center"/>
    </xf>
    <xf numFmtId="1" fontId="1" fillId="3" borderId="19" xfId="6" applyNumberFormat="1" applyFont="1" applyFill="1" applyBorder="1" applyAlignment="1">
      <alignment horizontal="center"/>
    </xf>
    <xf numFmtId="2" fontId="1" fillId="3" borderId="19" xfId="6" applyNumberFormat="1" applyFont="1" applyFill="1" applyBorder="1" applyAlignment="1">
      <alignment horizontal="center"/>
    </xf>
    <xf numFmtId="2" fontId="1" fillId="3" borderId="19" xfId="6" applyNumberFormat="1" applyFont="1" applyFill="1" applyBorder="1"/>
    <xf numFmtId="2" fontId="1" fillId="3" borderId="37" xfId="6" applyNumberFormat="1" applyFont="1" applyFill="1" applyBorder="1"/>
    <xf numFmtId="1" fontId="1" fillId="3" borderId="19" xfId="6" applyNumberFormat="1" applyFont="1" applyFill="1" applyBorder="1"/>
    <xf numFmtId="1" fontId="2" fillId="3" borderId="19" xfId="6" applyNumberFormat="1" applyFont="1" applyFill="1" applyBorder="1"/>
    <xf numFmtId="2" fontId="1" fillId="3" borderId="20" xfId="6" applyNumberFormat="1" applyFont="1" applyFill="1" applyBorder="1"/>
    <xf numFmtId="1" fontId="1" fillId="3" borderId="19" xfId="6" applyNumberFormat="1" applyFont="1" applyFill="1" applyBorder="1" applyAlignment="1">
      <alignment horizontal="center" vertical="center"/>
    </xf>
    <xf numFmtId="1" fontId="1" fillId="3" borderId="37" xfId="6" applyNumberFormat="1" applyFont="1" applyFill="1" applyBorder="1" applyAlignment="1">
      <alignment horizontal="center" vertical="center"/>
    </xf>
    <xf numFmtId="2" fontId="1" fillId="3" borderId="19" xfId="6" applyNumberFormat="1" applyFont="1" applyFill="1" applyBorder="1" applyAlignment="1">
      <alignment horizontal="left" vertical="center" wrapText="1"/>
    </xf>
    <xf numFmtId="2" fontId="1" fillId="3" borderId="19" xfId="6" quotePrefix="1" applyNumberFormat="1" applyFont="1" applyFill="1" applyBorder="1"/>
    <xf numFmtId="2" fontId="1" fillId="3" borderId="20" xfId="7" applyNumberFormat="1" applyFont="1" applyFill="1" applyBorder="1" applyAlignment="1">
      <alignment vertical="center" wrapText="1"/>
    </xf>
    <xf numFmtId="1" fontId="1" fillId="3" borderId="37" xfId="6" applyNumberFormat="1" applyFont="1" applyFill="1" applyBorder="1" applyAlignment="1">
      <alignment horizontal="center"/>
    </xf>
    <xf numFmtId="2" fontId="1" fillId="3" borderId="19" xfId="7" applyNumberFormat="1" applyFont="1" applyFill="1" applyBorder="1" applyAlignment="1">
      <alignment vertical="center" wrapText="1"/>
    </xf>
    <xf numFmtId="1" fontId="1" fillId="3" borderId="37" xfId="6" applyNumberFormat="1" applyFont="1" applyFill="1" applyBorder="1"/>
    <xf numFmtId="1" fontId="1" fillId="3" borderId="19" xfId="6" applyNumberFormat="1" applyFont="1" applyFill="1" applyBorder="1" applyAlignment="1">
      <alignment horizontal="left"/>
    </xf>
    <xf numFmtId="2" fontId="1" fillId="3" borderId="19" xfId="6" quotePrefix="1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top"/>
    </xf>
    <xf numFmtId="3" fontId="2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/>
    </xf>
    <xf numFmtId="171" fontId="27" fillId="4" borderId="6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/>
    </xf>
    <xf numFmtId="171" fontId="7" fillId="4" borderId="8" xfId="0" applyNumberFormat="1" applyFont="1" applyFill="1" applyBorder="1" applyAlignment="1">
      <alignment horizontal="right" vertical="center"/>
    </xf>
    <xf numFmtId="171" fontId="7" fillId="4" borderId="8" xfId="0" applyNumberFormat="1" applyFont="1" applyFill="1" applyBorder="1" applyAlignment="1">
      <alignment horizontal="right" vertical="top"/>
    </xf>
    <xf numFmtId="171" fontId="9" fillId="4" borderId="8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 vertical="center"/>
    </xf>
    <xf numFmtId="0" fontId="8" fillId="3" borderId="4" xfId="0" applyFont="1" applyFill="1" applyBorder="1" applyAlignment="1">
      <alignment horizontal="left" vertical="top" wrapText="1"/>
    </xf>
    <xf numFmtId="171" fontId="9" fillId="3" borderId="8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right"/>
    </xf>
    <xf numFmtId="166" fontId="9" fillId="3" borderId="4" xfId="0" applyNumberFormat="1" applyFont="1" applyFill="1" applyBorder="1" applyAlignment="1">
      <alignment vertical="top"/>
    </xf>
    <xf numFmtId="0" fontId="8" fillId="3" borderId="4" xfId="0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171" fontId="1" fillId="4" borderId="8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top"/>
    </xf>
    <xf numFmtId="171" fontId="1" fillId="3" borderId="2" xfId="0" applyNumberFormat="1" applyFont="1" applyFill="1" applyBorder="1" applyAlignment="1">
      <alignment horizontal="right" vertical="top"/>
    </xf>
    <xf numFmtId="3" fontId="2" fillId="3" borderId="10" xfId="0" applyNumberFormat="1" applyFont="1" applyFill="1" applyBorder="1" applyAlignment="1">
      <alignment horizontal="right" vertical="top"/>
    </xf>
    <xf numFmtId="171" fontId="2" fillId="3" borderId="10" xfId="0" applyNumberFormat="1" applyFont="1" applyFill="1" applyBorder="1" applyAlignment="1">
      <alignment horizontal="right" vertical="top"/>
    </xf>
    <xf numFmtId="0" fontId="10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11" fillId="3" borderId="55" xfId="3" applyFont="1" applyFill="1" applyBorder="1" applyAlignment="1">
      <alignment horizontal="left"/>
    </xf>
    <xf numFmtId="0" fontId="11" fillId="3" borderId="46" xfId="3" applyFont="1" applyFill="1" applyBorder="1" applyAlignment="1">
      <alignment horizontal="left"/>
    </xf>
    <xf numFmtId="0" fontId="11" fillId="3" borderId="41" xfId="3" applyFont="1" applyFill="1" applyBorder="1" applyAlignment="1">
      <alignment horizontal="center"/>
    </xf>
    <xf numFmtId="2" fontId="11" fillId="3" borderId="38" xfId="3" applyNumberFormat="1" applyFont="1" applyFill="1" applyBorder="1" applyAlignment="1">
      <alignment horizontal="center"/>
    </xf>
    <xf numFmtId="172" fontId="11" fillId="3" borderId="41" xfId="3" applyNumberFormat="1" applyFont="1" applyFill="1" applyBorder="1" applyAlignment="1">
      <alignment horizontal="center"/>
    </xf>
    <xf numFmtId="172" fontId="11" fillId="3" borderId="40" xfId="3" applyNumberFormat="1" applyFont="1" applyFill="1" applyBorder="1" applyAlignment="1">
      <alignment horizontal="center"/>
    </xf>
    <xf numFmtId="44" fontId="11" fillId="3" borderId="56" xfId="3" applyNumberFormat="1" applyFont="1" applyFill="1" applyBorder="1" applyAlignment="1">
      <alignment horizontal="center"/>
    </xf>
    <xf numFmtId="0" fontId="11" fillId="3" borderId="57" xfId="3" applyFont="1" applyFill="1" applyBorder="1" applyAlignment="1">
      <alignment horizontal="left"/>
    </xf>
    <xf numFmtId="0" fontId="11" fillId="3" borderId="21" xfId="3" applyFont="1" applyFill="1" applyBorder="1" applyAlignment="1">
      <alignment horizontal="left"/>
    </xf>
    <xf numFmtId="0" fontId="11" fillId="3" borderId="43" xfId="3" applyFont="1" applyFill="1" applyBorder="1" applyAlignment="1">
      <alignment horizontal="left"/>
    </xf>
    <xf numFmtId="0" fontId="11" fillId="3" borderId="39" xfId="3" applyFont="1" applyFill="1" applyBorder="1" applyAlignment="1">
      <alignment horizontal="center"/>
    </xf>
    <xf numFmtId="2" fontId="11" fillId="3" borderId="39" xfId="3" applyNumberFormat="1" applyFont="1" applyFill="1" applyBorder="1" applyAlignment="1">
      <alignment horizontal="center"/>
    </xf>
    <xf numFmtId="172" fontId="11" fillId="3" borderId="39" xfId="3" applyNumberFormat="1" applyFont="1" applyFill="1" applyBorder="1" applyAlignment="1">
      <alignment horizontal="center"/>
    </xf>
    <xf numFmtId="44" fontId="11" fillId="3" borderId="58" xfId="3" applyNumberFormat="1" applyFont="1" applyFill="1" applyBorder="1" applyAlignment="1">
      <alignment horizontal="center"/>
    </xf>
    <xf numFmtId="171" fontId="8" fillId="3" borderId="0" xfId="0" applyNumberFormat="1" applyFont="1" applyFill="1" applyAlignment="1">
      <alignment vertical="top"/>
    </xf>
    <xf numFmtId="1" fontId="31" fillId="3" borderId="20" xfId="0" applyNumberFormat="1" applyFont="1" applyFill="1" applyBorder="1" applyAlignment="1">
      <alignment horizontal="left" vertical="center"/>
    </xf>
    <xf numFmtId="0" fontId="9" fillId="3" borderId="60" xfId="6" applyNumberFormat="1" applyFill="1" applyBorder="1"/>
    <xf numFmtId="0" fontId="9" fillId="3" borderId="61" xfId="6" applyNumberFormat="1" applyFill="1" applyBorder="1"/>
    <xf numFmtId="4" fontId="9" fillId="3" borderId="60" xfId="6" applyFill="1" applyBorder="1" applyAlignment="1">
      <alignment horizontal="right"/>
    </xf>
    <xf numFmtId="44" fontId="11" fillId="3" borderId="62" xfId="6" applyNumberFormat="1" applyFont="1" applyFill="1" applyBorder="1" applyAlignment="1">
      <alignment horizontal="right"/>
    </xf>
    <xf numFmtId="2" fontId="9" fillId="3" borderId="43" xfId="6" applyNumberFormat="1" applyFill="1" applyBorder="1"/>
    <xf numFmtId="2" fontId="9" fillId="3" borderId="0" xfId="6" quotePrefix="1" applyNumberFormat="1" applyFill="1"/>
    <xf numFmtId="2" fontId="9" fillId="3" borderId="0" xfId="6" applyNumberFormat="1" applyFill="1"/>
    <xf numFmtId="2" fontId="9" fillId="3" borderId="37" xfId="6" applyNumberFormat="1" applyFill="1" applyBorder="1"/>
    <xf numFmtId="1" fontId="9" fillId="3" borderId="37" xfId="6" applyNumberFormat="1" applyFill="1" applyBorder="1"/>
    <xf numFmtId="2" fontId="9" fillId="3" borderId="70" xfId="6" applyNumberFormat="1" applyFill="1" applyBorder="1" applyAlignment="1">
      <alignment horizontal="left"/>
    </xf>
    <xf numFmtId="2" fontId="9" fillId="3" borderId="20" xfId="6" applyNumberFormat="1" applyFill="1" applyBorder="1"/>
    <xf numFmtId="2" fontId="9" fillId="3" borderId="20" xfId="6" applyNumberFormat="1" applyFill="1" applyBorder="1" applyAlignment="1">
      <alignment wrapText="1"/>
    </xf>
    <xf numFmtId="2" fontId="11" fillId="3" borderId="37" xfId="6" applyNumberFormat="1" applyFont="1" applyFill="1" applyBorder="1"/>
    <xf numFmtId="2" fontId="9" fillId="3" borderId="0" xfId="0" applyNumberFormat="1" applyFont="1" applyFill="1" applyAlignment="1">
      <alignment horizontal="center" vertical="center" wrapText="1"/>
    </xf>
    <xf numFmtId="2" fontId="9" fillId="3" borderId="20" xfId="6" quotePrefix="1" applyNumberFormat="1" applyFill="1" applyBorder="1"/>
    <xf numFmtId="1" fontId="11" fillId="3" borderId="37" xfId="6" applyNumberFormat="1" applyFont="1" applyFill="1" applyBorder="1"/>
    <xf numFmtId="1" fontId="9" fillId="3" borderId="70" xfId="6" applyNumberFormat="1" applyFill="1" applyBorder="1" applyAlignment="1">
      <alignment horizontal="left"/>
    </xf>
    <xf numFmtId="2" fontId="9" fillId="3" borderId="55" xfId="6" applyNumberFormat="1" applyFill="1" applyBorder="1" applyAlignment="1">
      <alignment horizontal="left"/>
    </xf>
    <xf numFmtId="2" fontId="9" fillId="3" borderId="40" xfId="6" applyNumberFormat="1" applyFill="1" applyBorder="1"/>
    <xf numFmtId="2" fontId="9" fillId="3" borderId="46" xfId="6" applyNumberFormat="1" applyFill="1" applyBorder="1"/>
    <xf numFmtId="1" fontId="9" fillId="3" borderId="0" xfId="6" applyNumberFormat="1" applyFill="1"/>
    <xf numFmtId="1" fontId="9" fillId="3" borderId="20" xfId="6" applyNumberFormat="1" applyFill="1" applyBorder="1"/>
    <xf numFmtId="1" fontId="9" fillId="3" borderId="0" xfId="0" applyNumberFormat="1" applyFont="1" applyFill="1" applyAlignment="1">
      <alignment horizontal="left" vertical="center"/>
    </xf>
    <xf numFmtId="2" fontId="9" fillId="3" borderId="40" xfId="6" applyNumberFormat="1" applyFill="1" applyBorder="1" applyAlignment="1">
      <alignment horizontal="center"/>
    </xf>
    <xf numFmtId="2" fontId="11" fillId="3" borderId="19" xfId="6" applyNumberFormat="1" applyFont="1" applyFill="1" applyBorder="1" applyAlignment="1">
      <alignment vertical="top"/>
    </xf>
    <xf numFmtId="1" fontId="9" fillId="3" borderId="19" xfId="6" applyNumberFormat="1" applyFill="1" applyBorder="1" applyAlignment="1">
      <alignment horizontal="center"/>
    </xf>
    <xf numFmtId="1" fontId="9" fillId="3" borderId="40" xfId="6" applyNumberFormat="1" applyFill="1" applyBorder="1" applyAlignment="1">
      <alignment horizontal="center"/>
    </xf>
    <xf numFmtId="164" fontId="9" fillId="3" borderId="38" xfId="6" applyNumberFormat="1" applyFill="1" applyBorder="1" applyAlignment="1">
      <alignment horizontal="center" vertical="center"/>
    </xf>
    <xf numFmtId="44" fontId="9" fillId="3" borderId="72" xfId="8" applyNumberFormat="1" applyFill="1" applyBorder="1" applyAlignment="1">
      <alignment horizontal="center" vertical="center"/>
    </xf>
    <xf numFmtId="44" fontId="9" fillId="3" borderId="71" xfId="8" applyNumberFormat="1" applyFill="1" applyBorder="1" applyAlignment="1">
      <alignment horizontal="center" vertical="center"/>
    </xf>
    <xf numFmtId="2" fontId="9" fillId="3" borderId="19" xfId="6" applyNumberFormat="1" applyFill="1" applyBorder="1" applyAlignment="1">
      <alignment horizontal="center"/>
    </xf>
    <xf numFmtId="1" fontId="9" fillId="3" borderId="37" xfId="6" applyNumberFormat="1" applyFill="1" applyBorder="1" applyAlignment="1">
      <alignment horizontal="center"/>
    </xf>
    <xf numFmtId="173" fontId="9" fillId="3" borderId="19" xfId="6" applyNumberFormat="1" applyFill="1" applyBorder="1" applyAlignment="1">
      <alignment horizontal="center"/>
    </xf>
    <xf numFmtId="164" fontId="9" fillId="3" borderId="19" xfId="6" applyNumberFormat="1" applyFill="1" applyBorder="1" applyAlignment="1">
      <alignment horizontal="center" vertical="center"/>
    </xf>
    <xf numFmtId="44" fontId="9" fillId="3" borderId="73" xfId="8" applyNumberFormat="1" applyFill="1" applyBorder="1" applyAlignment="1">
      <alignment horizontal="center" vertical="center"/>
    </xf>
    <xf numFmtId="2" fontId="9" fillId="3" borderId="39" xfId="6" applyNumberForma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9" fontId="1" fillId="4" borderId="7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top"/>
    </xf>
    <xf numFmtId="168" fontId="11" fillId="3" borderId="0" xfId="0" applyNumberFormat="1" applyFont="1" applyFill="1" applyAlignment="1">
      <alignment vertical="top"/>
    </xf>
    <xf numFmtId="168" fontId="11" fillId="3" borderId="0" xfId="0" applyNumberFormat="1" applyFont="1" applyFill="1" applyAlignment="1">
      <alignment horizontal="right" vertical="top"/>
    </xf>
    <xf numFmtId="168" fontId="11" fillId="3" borderId="38" xfId="0" applyNumberFormat="1" applyFont="1" applyFill="1" applyBorder="1" applyAlignment="1">
      <alignment horizontal="center" vertical="top"/>
    </xf>
    <xf numFmtId="168" fontId="11" fillId="3" borderId="39" xfId="0" applyNumberFormat="1" applyFont="1" applyFill="1" applyBorder="1" applyAlignment="1">
      <alignment horizontal="center" vertical="top"/>
    </xf>
    <xf numFmtId="0" fontId="9" fillId="3" borderId="1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40" xfId="0" applyFont="1" applyFill="1" applyBorder="1" applyAlignment="1">
      <alignment vertical="top"/>
    </xf>
    <xf numFmtId="0" fontId="9" fillId="3" borderId="46" xfId="0" applyFont="1" applyFill="1" applyBorder="1" applyAlignment="1">
      <alignment vertical="top"/>
    </xf>
    <xf numFmtId="168" fontId="9" fillId="3" borderId="31" xfId="0" applyNumberFormat="1" applyFont="1" applyFill="1" applyBorder="1" applyAlignment="1">
      <alignment vertical="top"/>
    </xf>
    <xf numFmtId="0" fontId="11" fillId="3" borderId="42" xfId="0" applyFont="1" applyFill="1" applyBorder="1" applyAlignment="1">
      <alignment vertical="center"/>
    </xf>
    <xf numFmtId="0" fontId="9" fillId="3" borderId="21" xfId="0" applyFont="1" applyFill="1" applyBorder="1" applyAlignment="1">
      <alignment vertical="top"/>
    </xf>
    <xf numFmtId="168" fontId="11" fillId="3" borderId="36" xfId="0" applyNumberFormat="1" applyFont="1" applyFill="1" applyBorder="1" applyAlignment="1">
      <alignment vertical="top"/>
    </xf>
    <xf numFmtId="168" fontId="9" fillId="3" borderId="20" xfId="0" applyNumberFormat="1" applyFont="1" applyFill="1" applyBorder="1" applyAlignment="1">
      <alignment vertical="top"/>
    </xf>
    <xf numFmtId="0" fontId="11" fillId="3" borderId="44" xfId="0" applyFont="1" applyFill="1" applyBorder="1" applyAlignment="1">
      <alignment vertical="top"/>
    </xf>
    <xf numFmtId="0" fontId="9" fillId="3" borderId="48" xfId="0" applyFont="1" applyFill="1" applyBorder="1" applyAlignment="1">
      <alignment vertical="top"/>
    </xf>
    <xf numFmtId="168" fontId="9" fillId="3" borderId="45" xfId="0" applyNumberFormat="1" applyFont="1" applyFill="1" applyBorder="1" applyAlignment="1">
      <alignment vertical="top"/>
    </xf>
    <xf numFmtId="0" fontId="9" fillId="3" borderId="37" xfId="0" applyFont="1" applyFill="1" applyBorder="1" applyAlignment="1">
      <alignment vertical="top"/>
    </xf>
    <xf numFmtId="0" fontId="9" fillId="3" borderId="42" xfId="0" applyFont="1" applyFill="1" applyBorder="1" applyAlignment="1">
      <alignment vertical="top"/>
    </xf>
    <xf numFmtId="0" fontId="11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vertical="top"/>
    </xf>
    <xf numFmtId="168" fontId="9" fillId="3" borderId="66" xfId="0" applyNumberFormat="1" applyFont="1" applyFill="1" applyBorder="1" applyAlignment="1">
      <alignment vertical="top"/>
    </xf>
    <xf numFmtId="0" fontId="9" fillId="3" borderId="13" xfId="0" applyFont="1" applyFill="1" applyBorder="1" applyAlignment="1">
      <alignment vertical="top"/>
    </xf>
    <xf numFmtId="0" fontId="9" fillId="3" borderId="17" xfId="0" applyFont="1" applyFill="1" applyBorder="1" applyAlignment="1">
      <alignment vertical="top"/>
    </xf>
    <xf numFmtId="168" fontId="9" fillId="3" borderId="24" xfId="0" applyNumberFormat="1" applyFont="1" applyFill="1" applyBorder="1" applyAlignment="1">
      <alignment vertical="top"/>
    </xf>
    <xf numFmtId="170" fontId="23" fillId="3" borderId="0" xfId="0" applyNumberFormat="1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168" fontId="9" fillId="3" borderId="0" xfId="0" applyNumberFormat="1" applyFont="1" applyFill="1" applyAlignment="1">
      <alignment vertical="top"/>
    </xf>
    <xf numFmtId="168" fontId="9" fillId="3" borderId="41" xfId="0" applyNumberFormat="1" applyFont="1" applyFill="1" applyBorder="1" applyAlignment="1">
      <alignment vertical="top"/>
    </xf>
    <xf numFmtId="0" fontId="9" fillId="3" borderId="74" xfId="0" applyFont="1" applyFill="1" applyBorder="1" applyAlignment="1">
      <alignment vertical="top"/>
    </xf>
    <xf numFmtId="0" fontId="9" fillId="3" borderId="30" xfId="0" applyFont="1" applyFill="1" applyBorder="1" applyAlignment="1">
      <alignment vertical="top"/>
    </xf>
    <xf numFmtId="0" fontId="9" fillId="3" borderId="47" xfId="0" applyFont="1" applyFill="1" applyBorder="1" applyAlignment="1">
      <alignment vertical="top"/>
    </xf>
    <xf numFmtId="0" fontId="9" fillId="3" borderId="35" xfId="0" applyFont="1" applyFill="1" applyBorder="1" applyAlignment="1">
      <alignment vertical="top"/>
    </xf>
    <xf numFmtId="168" fontId="9" fillId="3" borderId="36" xfId="0" applyNumberFormat="1" applyFont="1" applyFill="1" applyBorder="1" applyAlignment="1">
      <alignment vertical="top"/>
    </xf>
    <xf numFmtId="0" fontId="9" fillId="3" borderId="75" xfId="0" applyFont="1" applyFill="1" applyBorder="1" applyAlignment="1">
      <alignment vertical="top"/>
    </xf>
    <xf numFmtId="0" fontId="9" fillId="3" borderId="27" xfId="0" applyFont="1" applyFill="1" applyBorder="1" applyAlignment="1">
      <alignment vertical="top" wrapText="1"/>
    </xf>
    <xf numFmtId="168" fontId="9" fillId="3" borderId="28" xfId="0" applyNumberFormat="1" applyFont="1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168" fontId="11" fillId="3" borderId="22" xfId="0" applyNumberFormat="1" applyFont="1" applyFill="1" applyBorder="1" applyAlignment="1">
      <alignment vertical="top"/>
    </xf>
    <xf numFmtId="168" fontId="9" fillId="3" borderId="76" xfId="0" applyNumberFormat="1" applyFont="1" applyFill="1" applyBorder="1" applyAlignment="1">
      <alignment vertical="top"/>
    </xf>
    <xf numFmtId="168" fontId="11" fillId="3" borderId="77" xfId="0" applyNumberFormat="1" applyFont="1" applyFill="1" applyBorder="1" applyAlignment="1">
      <alignment vertical="top"/>
    </xf>
    <xf numFmtId="164" fontId="9" fillId="3" borderId="22" xfId="0" applyNumberFormat="1" applyFont="1" applyFill="1" applyBorder="1" applyAlignment="1">
      <alignment vertical="top"/>
    </xf>
    <xf numFmtId="0" fontId="9" fillId="3" borderId="78" xfId="0" applyFont="1" applyFill="1" applyBorder="1" applyAlignment="1">
      <alignment vertical="top"/>
    </xf>
    <xf numFmtId="0" fontId="11" fillId="3" borderId="79" xfId="0" applyFont="1" applyFill="1" applyBorder="1" applyAlignment="1">
      <alignment vertical="top"/>
    </xf>
    <xf numFmtId="0" fontId="2" fillId="3" borderId="37" xfId="0" applyFont="1" applyFill="1" applyBorder="1" applyAlignment="1">
      <alignment vertical="top"/>
    </xf>
    <xf numFmtId="0" fontId="2" fillId="3" borderId="80" xfId="0" applyFont="1" applyFill="1" applyBorder="1" applyAlignment="1">
      <alignment horizontal="center" vertical="top"/>
    </xf>
    <xf numFmtId="4" fontId="1" fillId="4" borderId="8" xfId="0" applyNumberFormat="1" applyFont="1" applyFill="1" applyBorder="1" applyAlignment="1">
      <alignment horizontal="center" vertical="top"/>
    </xf>
    <xf numFmtId="4" fontId="1" fillId="4" borderId="8" xfId="0" applyNumberFormat="1" applyFont="1" applyFill="1" applyBorder="1" applyAlignment="1">
      <alignment horizontal="right"/>
    </xf>
    <xf numFmtId="166" fontId="1" fillId="3" borderId="22" xfId="0" applyNumberFormat="1" applyFont="1" applyFill="1" applyBorder="1"/>
    <xf numFmtId="2" fontId="2" fillId="3" borderId="81" xfId="0" applyNumberFormat="1" applyFont="1" applyFill="1" applyBorder="1" applyAlignment="1">
      <alignment vertical="top"/>
    </xf>
    <xf numFmtId="166" fontId="2" fillId="3" borderId="82" xfId="0" applyNumberFormat="1" applyFont="1" applyFill="1" applyBorder="1" applyAlignment="1">
      <alignment vertical="top"/>
    </xf>
    <xf numFmtId="4" fontId="1" fillId="3" borderId="8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9" fontId="1" fillId="4" borderId="8" xfId="0" applyNumberFormat="1" applyFont="1" applyFill="1" applyBorder="1" applyAlignment="1">
      <alignment horizontal="right"/>
    </xf>
    <xf numFmtId="166" fontId="1" fillId="3" borderId="4" xfId="0" applyNumberFormat="1" applyFont="1" applyFill="1" applyBorder="1"/>
    <xf numFmtId="0" fontId="9" fillId="3" borderId="27" xfId="0" applyFont="1" applyFill="1" applyBorder="1" applyAlignment="1">
      <alignment wrapText="1"/>
    </xf>
    <xf numFmtId="0" fontId="9" fillId="3" borderId="74" xfId="0" applyFont="1" applyFill="1" applyBorder="1"/>
    <xf numFmtId="0" fontId="11" fillId="3" borderId="8" xfId="0" applyFont="1" applyFill="1" applyBorder="1" applyAlignment="1">
      <alignment vertical="top"/>
    </xf>
    <xf numFmtId="0" fontId="11" fillId="3" borderId="83" xfId="0" applyFont="1" applyFill="1" applyBorder="1" applyAlignment="1">
      <alignment vertical="top"/>
    </xf>
    <xf numFmtId="0" fontId="11" fillId="3" borderId="84" xfId="0" applyFont="1" applyFill="1" applyBorder="1" applyAlignment="1">
      <alignment vertical="top"/>
    </xf>
    <xf numFmtId="164" fontId="9" fillId="3" borderId="36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171" fontId="7" fillId="3" borderId="22" xfId="0" applyNumberFormat="1" applyFont="1" applyFill="1" applyBorder="1" applyAlignment="1">
      <alignment horizontal="right" vertical="top"/>
    </xf>
    <xf numFmtId="164" fontId="7" fillId="3" borderId="4" xfId="0" applyNumberFormat="1" applyFont="1" applyFill="1" applyBorder="1" applyAlignment="1">
      <alignment horizontal="right" vertical="top"/>
    </xf>
    <xf numFmtId="49" fontId="9" fillId="0" borderId="19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44" fontId="9" fillId="0" borderId="19" xfId="0" applyNumberFormat="1" applyFont="1" applyBorder="1" applyAlignment="1">
      <alignment horizontal="center" vertical="center" wrapText="1"/>
    </xf>
    <xf numFmtId="44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3" borderId="19" xfId="0" applyNumberFormat="1" applyFont="1" applyFill="1" applyBorder="1" applyAlignment="1">
      <alignment horizontal="left" vertical="top" wrapText="1"/>
    </xf>
    <xf numFmtId="49" fontId="9" fillId="3" borderId="19" xfId="0" applyNumberFormat="1" applyFont="1" applyFill="1" applyBorder="1" applyAlignment="1">
      <alignment horizontal="center" vertical="center" wrapText="1"/>
    </xf>
    <xf numFmtId="1" fontId="9" fillId="3" borderId="19" xfId="0" applyNumberFormat="1" applyFont="1" applyFill="1" applyBorder="1" applyAlignment="1">
      <alignment horizontal="center" vertical="center" wrapText="1"/>
    </xf>
    <xf numFmtId="44" fontId="9" fillId="3" borderId="19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19" xfId="0" applyNumberFormat="1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vertical="top"/>
    </xf>
    <xf numFmtId="0" fontId="11" fillId="3" borderId="47" xfId="0" applyFont="1" applyFill="1" applyBorder="1" applyAlignment="1">
      <alignment vertical="top"/>
    </xf>
    <xf numFmtId="4" fontId="1" fillId="4" borderId="7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center" vertical="top"/>
    </xf>
    <xf numFmtId="0" fontId="0" fillId="3" borderId="0" xfId="0" applyFill="1" applyAlignment="1">
      <alignment vertical="top"/>
    </xf>
    <xf numFmtId="49" fontId="1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11" fillId="3" borderId="0" xfId="0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2" fillId="3" borderId="44" xfId="0" applyFont="1" applyFill="1" applyBorder="1" applyAlignment="1">
      <alignment horizontal="center" vertical="top"/>
    </xf>
    <xf numFmtId="0" fontId="2" fillId="3" borderId="45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2" fontId="2" fillId="3" borderId="1" xfId="0" applyNumberFormat="1" applyFont="1" applyFill="1" applyBorder="1" applyAlignment="1">
      <alignment horizontal="right" vertical="center"/>
    </xf>
    <xf numFmtId="2" fontId="2" fillId="3" borderId="4" xfId="0" applyNumberFormat="1" applyFont="1" applyFill="1" applyBorder="1" applyAlignment="1">
      <alignment horizontal="right" vertical="center"/>
    </xf>
    <xf numFmtId="0" fontId="2" fillId="3" borderId="52" xfId="0" applyFont="1" applyFill="1" applyBorder="1" applyAlignment="1">
      <alignment horizontal="center" vertical="top"/>
    </xf>
    <xf numFmtId="0" fontId="2" fillId="3" borderId="53" xfId="0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center" vertical="top"/>
    </xf>
    <xf numFmtId="166" fontId="2" fillId="3" borderId="44" xfId="0" applyNumberFormat="1" applyFont="1" applyFill="1" applyBorder="1" applyAlignment="1">
      <alignment horizontal="center" vertical="top"/>
    </xf>
    <xf numFmtId="166" fontId="2" fillId="3" borderId="45" xfId="0" applyNumberFormat="1" applyFont="1" applyFill="1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left" vertical="top"/>
    </xf>
    <xf numFmtId="2" fontId="3" fillId="0" borderId="8" xfId="0" applyNumberFormat="1" applyFont="1" applyBorder="1" applyAlignment="1">
      <alignment horizontal="left" vertical="top"/>
    </xf>
    <xf numFmtId="2" fontId="2" fillId="0" borderId="40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vertical="top"/>
    </xf>
    <xf numFmtId="2" fontId="2" fillId="0" borderId="41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vertical="top"/>
    </xf>
    <xf numFmtId="2" fontId="2" fillId="0" borderId="49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2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top"/>
    </xf>
    <xf numFmtId="2" fontId="23" fillId="0" borderId="4" xfId="0" applyNumberFormat="1" applyFont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top"/>
    </xf>
    <xf numFmtId="0" fontId="23" fillId="5" borderId="48" xfId="0" applyFont="1" applyFill="1" applyBorder="1" applyAlignment="1">
      <alignment horizontal="center" vertical="top"/>
    </xf>
    <xf numFmtId="0" fontId="23" fillId="5" borderId="45" xfId="0" applyFont="1" applyFill="1" applyBorder="1" applyAlignment="1">
      <alignment horizontal="center" vertical="top"/>
    </xf>
    <xf numFmtId="166" fontId="23" fillId="5" borderId="44" xfId="0" applyNumberFormat="1" applyFont="1" applyFill="1" applyBorder="1" applyAlignment="1">
      <alignment horizontal="center" vertical="top"/>
    </xf>
    <xf numFmtId="166" fontId="23" fillId="5" borderId="45" xfId="0" applyNumberFormat="1" applyFont="1" applyFill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center"/>
    </xf>
    <xf numFmtId="171" fontId="2" fillId="3" borderId="1" xfId="0" applyNumberFormat="1" applyFont="1" applyFill="1" applyBorder="1" applyAlignment="1">
      <alignment horizontal="right" vertical="center"/>
    </xf>
    <xf numFmtId="171" fontId="26" fillId="3" borderId="2" xfId="0" applyNumberFormat="1" applyFont="1" applyFill="1" applyBorder="1" applyAlignment="1">
      <alignment horizontal="right" vertical="top"/>
    </xf>
    <xf numFmtId="2" fontId="9" fillId="3" borderId="37" xfId="7" applyNumberFormat="1" applyFill="1" applyBorder="1" applyAlignment="1">
      <alignment horizontal="left" vertical="center" wrapText="1"/>
    </xf>
    <xf numFmtId="2" fontId="9" fillId="3" borderId="0" xfId="7" applyNumberFormat="1" applyFill="1" applyAlignment="1">
      <alignment horizontal="left" vertical="center" wrapText="1"/>
    </xf>
    <xf numFmtId="2" fontId="9" fillId="3" borderId="20" xfId="7" applyNumberFormat="1" applyFill="1" applyBorder="1" applyAlignment="1">
      <alignment horizontal="left" vertical="center" wrapText="1"/>
    </xf>
    <xf numFmtId="2" fontId="11" fillId="3" borderId="63" xfId="6" applyNumberFormat="1" applyFont="1" applyFill="1" applyBorder="1" applyAlignment="1">
      <alignment horizontal="left"/>
    </xf>
    <xf numFmtId="2" fontId="11" fillId="3" borderId="59" xfId="6" applyNumberFormat="1" applyFont="1" applyFill="1" applyBorder="1" applyAlignment="1">
      <alignment horizontal="left"/>
    </xf>
    <xf numFmtId="2" fontId="11" fillId="3" borderId="64" xfId="6" applyNumberFormat="1" applyFont="1" applyFill="1" applyBorder="1" applyAlignment="1">
      <alignment horizontal="left"/>
    </xf>
    <xf numFmtId="2" fontId="11" fillId="3" borderId="37" xfId="6" applyNumberFormat="1" applyFont="1" applyFill="1" applyBorder="1" applyAlignment="1">
      <alignment horizontal="left" vertical="top" wrapText="1"/>
    </xf>
    <xf numFmtId="2" fontId="11" fillId="3" borderId="0" xfId="6" applyNumberFormat="1" applyFont="1" applyFill="1" applyAlignment="1">
      <alignment horizontal="left" vertical="top" wrapText="1"/>
    </xf>
    <xf numFmtId="2" fontId="11" fillId="3" borderId="20" xfId="6" applyNumberFormat="1" applyFont="1" applyFill="1" applyBorder="1" applyAlignment="1">
      <alignment horizontal="left" vertical="top" wrapText="1"/>
    </xf>
  </cellXfs>
  <cellStyles count="9">
    <cellStyle name="Comma 2" xfId="6" xr:uid="{B290ED30-9A63-4839-AAA4-9CB49EFC01AC}"/>
    <cellStyle name="Comma_SEC1800res" xfId="8" xr:uid="{250F52A3-DFB0-4A63-951C-FD02D824AB26}"/>
    <cellStyle name="Currency 2" xfId="4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  <cellStyle name="Normal 7" xfId="7" xr:uid="{50555851-18BB-4910-B8C2-45BE56305819}"/>
    <cellStyle name="Percent" xfId="1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TECHNICAL%205%20-%20JOHN%20KONGOLO/MAJOR%20QUALITY%20INVESTMENTS/BOSHAKGWE%20BRIDGE/Tender%20document/BOSHAKGE%20%20BRIDGE%20FINAL%20PRICED%20BOQ%20REV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200"/>
      <sheetName val="1300"/>
      <sheetName val="1400"/>
      <sheetName val="1500"/>
      <sheetName val="1700"/>
      <sheetName val="2200"/>
      <sheetName val="2300"/>
      <sheetName val="3100"/>
      <sheetName val="3300"/>
      <sheetName val="3400"/>
      <sheetName val="3500"/>
      <sheetName val="5100"/>
      <sheetName val="5200"/>
      <sheetName val="5400"/>
      <sheetName val="5600"/>
      <sheetName val="5700"/>
      <sheetName val="6100"/>
      <sheetName val="6200"/>
      <sheetName val="6300"/>
      <sheetName val="6400"/>
      <sheetName val="6600"/>
      <sheetName val="7300"/>
      <sheetName val="8100"/>
    </sheetNames>
    <sheetDataSet>
      <sheetData sheetId="0">
        <row r="23">
          <cell r="A23" t="str">
            <v>Section 2300</v>
          </cell>
        </row>
        <row r="48">
          <cell r="A48" t="str">
            <v>Section 7300</v>
          </cell>
          <cell r="B48" t="str">
            <v>Concrete Block Paving for Roads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B3" t="str">
            <v xml:space="preserve">SCHEDULE A: BOSHAKGE BRIDGE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I95"/>
  <sheetViews>
    <sheetView zoomScale="85" zoomScaleNormal="85" workbookViewId="0">
      <selection activeCell="H19" sqref="H19"/>
    </sheetView>
  </sheetViews>
  <sheetFormatPr defaultColWidth="14.42578125" defaultRowHeight="15" customHeight="1" x14ac:dyDescent="0.25"/>
  <cols>
    <col min="1" max="1" width="15.5703125" customWidth="1"/>
    <col min="2" max="2" width="60.7109375" customWidth="1"/>
    <col min="3" max="3" width="26.28515625" bestFit="1" customWidth="1"/>
    <col min="4" max="4" width="15.28515625" bestFit="1" customWidth="1"/>
    <col min="5" max="5" width="9.140625" customWidth="1"/>
    <col min="6" max="9" width="8" customWidth="1"/>
  </cols>
  <sheetData>
    <row r="1" spans="1:9" ht="15" customHeight="1" x14ac:dyDescent="0.25">
      <c r="A1" s="619" t="s">
        <v>285</v>
      </c>
      <c r="B1" s="620"/>
      <c r="C1" s="620"/>
      <c r="D1" s="48"/>
      <c r="E1" s="48"/>
      <c r="F1" s="48"/>
      <c r="G1" s="48"/>
      <c r="H1" s="48"/>
      <c r="I1" s="48"/>
    </row>
    <row r="2" spans="1:9" ht="12.75" customHeight="1" x14ac:dyDescent="0.25">
      <c r="A2" s="564"/>
      <c r="B2" s="537"/>
      <c r="C2" s="565"/>
      <c r="D2" s="48"/>
      <c r="E2" s="48"/>
      <c r="F2" s="48"/>
      <c r="G2" s="48"/>
      <c r="H2" s="48"/>
      <c r="I2" s="48"/>
    </row>
    <row r="3" spans="1:9" x14ac:dyDescent="0.25">
      <c r="A3" s="623" t="s">
        <v>356</v>
      </c>
      <c r="B3" s="624"/>
      <c r="C3" s="624"/>
      <c r="D3" s="536"/>
      <c r="E3" s="48"/>
      <c r="F3" s="48"/>
      <c r="G3" s="48"/>
      <c r="H3" s="48"/>
      <c r="I3" s="48"/>
    </row>
    <row r="4" spans="1:9" ht="15" customHeight="1" x14ac:dyDescent="0.25">
      <c r="A4" s="619" t="s">
        <v>212</v>
      </c>
      <c r="B4" s="620"/>
      <c r="C4" s="620"/>
      <c r="D4" s="536"/>
      <c r="E4" s="48"/>
      <c r="F4" s="48"/>
      <c r="G4" s="48"/>
      <c r="H4" s="48"/>
      <c r="I4" s="48"/>
    </row>
    <row r="5" spans="1:9" ht="15" customHeight="1" x14ac:dyDescent="0.25">
      <c r="A5" s="619" t="s">
        <v>246</v>
      </c>
      <c r="B5" s="620"/>
      <c r="C5" s="620"/>
      <c r="D5" s="536"/>
      <c r="E5" s="48"/>
      <c r="F5" s="48"/>
      <c r="G5" s="48"/>
      <c r="H5" s="48"/>
      <c r="I5" s="48"/>
    </row>
    <row r="6" spans="1:9" ht="12.75" customHeight="1" x14ac:dyDescent="0.25">
      <c r="A6" s="538"/>
      <c r="B6" s="537"/>
      <c r="C6" s="539"/>
      <c r="D6" s="536"/>
      <c r="E6" s="48"/>
      <c r="F6" s="48"/>
      <c r="G6" s="48"/>
      <c r="H6" s="48"/>
      <c r="I6" s="48"/>
    </row>
    <row r="7" spans="1:9" ht="12.75" customHeight="1" x14ac:dyDescent="0.25">
      <c r="A7" s="538" t="s">
        <v>286</v>
      </c>
      <c r="B7" s="538"/>
      <c r="C7" s="540"/>
      <c r="D7" s="536"/>
      <c r="E7" s="48"/>
      <c r="F7" s="48"/>
      <c r="G7" s="48"/>
      <c r="H7" s="48"/>
      <c r="I7" s="48"/>
    </row>
    <row r="8" spans="1:9" ht="12.75" customHeight="1" x14ac:dyDescent="0.25">
      <c r="A8" s="627" t="s">
        <v>213</v>
      </c>
      <c r="B8" s="625" t="s">
        <v>2</v>
      </c>
      <c r="C8" s="541" t="s">
        <v>436</v>
      </c>
      <c r="D8" s="536"/>
      <c r="E8" s="48"/>
      <c r="F8" s="48"/>
      <c r="G8" s="48"/>
      <c r="H8" s="48"/>
      <c r="I8" s="48"/>
    </row>
    <row r="9" spans="1:9" ht="12.75" customHeight="1" x14ac:dyDescent="0.25">
      <c r="A9" s="628"/>
      <c r="B9" s="626"/>
      <c r="C9" s="542" t="s">
        <v>8</v>
      </c>
      <c r="D9" s="536"/>
      <c r="E9" s="48"/>
      <c r="F9" s="48"/>
      <c r="G9" s="48"/>
      <c r="H9" s="48"/>
      <c r="I9" s="48"/>
    </row>
    <row r="10" spans="1:9" ht="12.75" customHeight="1" x14ac:dyDescent="0.25">
      <c r="A10" s="543"/>
      <c r="B10" s="544"/>
      <c r="C10" s="152"/>
      <c r="D10" s="536"/>
      <c r="E10" s="48"/>
      <c r="F10" s="48"/>
      <c r="G10" s="48"/>
      <c r="H10" s="48"/>
      <c r="I10" s="48"/>
    </row>
    <row r="11" spans="1:9" ht="12.75" customHeight="1" x14ac:dyDescent="0.25">
      <c r="A11" s="150" t="s">
        <v>214</v>
      </c>
      <c r="B11" s="151" t="s">
        <v>215</v>
      </c>
      <c r="C11" s="152"/>
      <c r="D11" s="536"/>
      <c r="E11" s="48"/>
      <c r="F11" s="48"/>
      <c r="G11" s="48"/>
      <c r="H11" s="48"/>
      <c r="I11" s="48"/>
    </row>
    <row r="12" spans="1:9" ht="12.75" customHeight="1" x14ac:dyDescent="0.25">
      <c r="A12" s="567"/>
      <c r="B12" s="568"/>
      <c r="C12" s="547"/>
      <c r="D12" s="536"/>
      <c r="E12" s="48"/>
      <c r="F12" s="48"/>
      <c r="G12" s="48"/>
      <c r="H12" s="48"/>
      <c r="I12" s="48"/>
    </row>
    <row r="13" spans="1:9" ht="12.75" customHeight="1" x14ac:dyDescent="0.25">
      <c r="A13" s="569" t="s">
        <v>216</v>
      </c>
      <c r="B13" s="570" t="s">
        <v>217</v>
      </c>
      <c r="C13" s="571"/>
      <c r="D13" s="536"/>
      <c r="E13" s="48"/>
      <c r="F13" s="48"/>
      <c r="G13" s="48"/>
      <c r="H13" s="48"/>
      <c r="I13" s="48"/>
    </row>
    <row r="14" spans="1:9" ht="12.75" customHeight="1" x14ac:dyDescent="0.25">
      <c r="A14" s="150"/>
      <c r="B14" s="151"/>
      <c r="C14" s="152"/>
      <c r="D14" s="536"/>
      <c r="E14" s="48"/>
      <c r="F14" s="48"/>
      <c r="G14" s="48"/>
      <c r="H14" s="48"/>
      <c r="I14" s="48"/>
    </row>
    <row r="15" spans="1:9" ht="12.75" customHeight="1" x14ac:dyDescent="0.25">
      <c r="A15" s="150" t="s">
        <v>218</v>
      </c>
      <c r="B15" s="151" t="s">
        <v>219</v>
      </c>
      <c r="C15" s="152"/>
      <c r="D15" s="536"/>
      <c r="E15" s="48"/>
      <c r="F15" s="48"/>
      <c r="G15" s="48"/>
      <c r="H15" s="48"/>
      <c r="I15" s="48"/>
    </row>
    <row r="16" spans="1:9" ht="12.75" customHeight="1" x14ac:dyDescent="0.25">
      <c r="A16" s="567"/>
      <c r="B16" s="568"/>
      <c r="C16" s="547"/>
      <c r="D16" s="536"/>
      <c r="E16" s="48"/>
      <c r="F16" s="48"/>
      <c r="G16" s="48"/>
      <c r="H16" s="48"/>
      <c r="I16" s="48"/>
    </row>
    <row r="17" spans="1:9" ht="12.75" customHeight="1" x14ac:dyDescent="0.25">
      <c r="A17" s="569" t="s">
        <v>220</v>
      </c>
      <c r="B17" s="570" t="s">
        <v>221</v>
      </c>
      <c r="C17" s="571"/>
      <c r="D17" s="536"/>
      <c r="E17" s="48"/>
      <c r="F17" s="48"/>
      <c r="G17" s="48"/>
      <c r="H17" s="48"/>
      <c r="I17" s="48"/>
    </row>
    <row r="18" spans="1:9" ht="12.75" customHeight="1" x14ac:dyDescent="0.25">
      <c r="A18" s="150"/>
      <c r="B18" s="151"/>
      <c r="C18" s="152"/>
      <c r="D18" s="536"/>
      <c r="E18" s="48"/>
      <c r="F18" s="48"/>
      <c r="G18" s="48"/>
      <c r="H18" s="48"/>
      <c r="I18" s="48"/>
    </row>
    <row r="19" spans="1:9" ht="12.75" customHeight="1" x14ac:dyDescent="0.25">
      <c r="A19" s="150" t="s">
        <v>222</v>
      </c>
      <c r="B19" s="151" t="s">
        <v>223</v>
      </c>
      <c r="C19" s="152"/>
      <c r="D19" s="536"/>
      <c r="E19" s="48"/>
      <c r="F19" s="48"/>
      <c r="G19" s="48"/>
      <c r="H19" s="48"/>
      <c r="I19" s="48"/>
    </row>
    <row r="20" spans="1:9" ht="12.75" customHeight="1" x14ac:dyDescent="0.25">
      <c r="A20" s="567"/>
      <c r="B20" s="568"/>
      <c r="C20" s="547"/>
      <c r="D20" s="536"/>
      <c r="E20" s="48"/>
      <c r="F20" s="48"/>
      <c r="G20" s="48"/>
      <c r="H20" s="48"/>
      <c r="I20" s="48"/>
    </row>
    <row r="21" spans="1:9" ht="12.75" customHeight="1" x14ac:dyDescent="0.25">
      <c r="A21" s="569" t="s">
        <v>224</v>
      </c>
      <c r="B21" s="570" t="s">
        <v>225</v>
      </c>
      <c r="C21" s="571"/>
      <c r="D21" s="536"/>
      <c r="E21" s="48"/>
      <c r="F21" s="48"/>
      <c r="G21" s="48"/>
      <c r="H21" s="48"/>
      <c r="I21" s="48"/>
    </row>
    <row r="22" spans="1:9" ht="12.75" customHeight="1" x14ac:dyDescent="0.25">
      <c r="A22" s="567"/>
      <c r="B22" s="629" t="s">
        <v>542</v>
      </c>
      <c r="C22" s="547"/>
      <c r="D22" s="536"/>
      <c r="E22" s="48"/>
      <c r="F22" s="48"/>
      <c r="G22" s="48"/>
      <c r="H22" s="48"/>
      <c r="I22" s="48"/>
    </row>
    <row r="23" spans="1:9" ht="12.75" customHeight="1" x14ac:dyDescent="0.25">
      <c r="A23" s="570" t="str">
        <f>[1]Summary!$A$23</f>
        <v>Section 2300</v>
      </c>
      <c r="B23" s="630"/>
      <c r="C23" s="152"/>
      <c r="D23" s="536"/>
      <c r="E23" s="48"/>
      <c r="F23" s="48"/>
      <c r="G23" s="48"/>
      <c r="H23" s="48"/>
      <c r="I23" s="48"/>
    </row>
    <row r="24" spans="1:9" ht="12.75" customHeight="1" x14ac:dyDescent="0.25">
      <c r="A24" s="150"/>
      <c r="B24" s="151"/>
      <c r="C24" s="547"/>
      <c r="D24" s="536"/>
      <c r="E24" s="48"/>
      <c r="F24" s="48"/>
      <c r="G24" s="48"/>
      <c r="H24" s="48"/>
      <c r="I24" s="48"/>
    </row>
    <row r="25" spans="1:9" ht="12.75" customHeight="1" x14ac:dyDescent="0.25">
      <c r="A25" s="150" t="s">
        <v>394</v>
      </c>
      <c r="B25" s="151" t="s">
        <v>393</v>
      </c>
      <c r="C25" s="152"/>
      <c r="D25" s="536"/>
      <c r="E25" s="48"/>
      <c r="F25" s="48"/>
      <c r="G25" s="48"/>
      <c r="H25" s="48"/>
      <c r="I25" s="48"/>
    </row>
    <row r="26" spans="1:9" ht="12.75" customHeight="1" x14ac:dyDescent="0.25">
      <c r="A26" s="567"/>
      <c r="B26" s="568"/>
      <c r="C26" s="547"/>
      <c r="D26" s="536"/>
      <c r="E26" s="48"/>
      <c r="F26" s="48"/>
      <c r="G26" s="48"/>
      <c r="H26" s="48"/>
      <c r="I26" s="48"/>
    </row>
    <row r="27" spans="1:9" ht="12.75" customHeight="1" x14ac:dyDescent="0.25">
      <c r="A27" s="569" t="s">
        <v>343</v>
      </c>
      <c r="B27" s="570" t="s">
        <v>344</v>
      </c>
      <c r="C27" s="571"/>
      <c r="D27" s="536"/>
      <c r="E27" s="48"/>
      <c r="F27" s="48"/>
      <c r="G27" s="48"/>
      <c r="H27" s="48"/>
      <c r="I27" s="48"/>
    </row>
    <row r="28" spans="1:9" ht="12.75" customHeight="1" x14ac:dyDescent="0.25">
      <c r="A28" s="150"/>
      <c r="B28" s="151"/>
      <c r="C28" s="152"/>
      <c r="D28" s="536"/>
      <c r="E28" s="48"/>
      <c r="F28" s="48"/>
      <c r="G28" s="48"/>
      <c r="H28" s="48"/>
      <c r="I28" s="48"/>
    </row>
    <row r="29" spans="1:9" ht="12.75" customHeight="1" x14ac:dyDescent="0.25">
      <c r="A29" s="150" t="s">
        <v>345</v>
      </c>
      <c r="B29" s="151" t="s">
        <v>346</v>
      </c>
      <c r="C29" s="152"/>
      <c r="D29" s="536"/>
      <c r="E29" s="48"/>
      <c r="F29" s="48"/>
      <c r="G29" s="48"/>
      <c r="H29" s="48"/>
      <c r="I29" s="48"/>
    </row>
    <row r="30" spans="1:9" ht="12.75" customHeight="1" x14ac:dyDescent="0.25">
      <c r="A30" s="567"/>
      <c r="B30" s="568"/>
      <c r="C30" s="547"/>
      <c r="D30" s="536"/>
      <c r="E30" s="48"/>
      <c r="F30" s="48"/>
      <c r="G30" s="48"/>
      <c r="H30" s="48"/>
      <c r="I30" s="48"/>
    </row>
    <row r="31" spans="1:9" ht="12.75" customHeight="1" x14ac:dyDescent="0.25">
      <c r="A31" s="569" t="s">
        <v>430</v>
      </c>
      <c r="B31" s="570" t="s">
        <v>431</v>
      </c>
      <c r="C31" s="571"/>
      <c r="D31" s="536"/>
      <c r="E31" s="48"/>
      <c r="F31" s="48"/>
      <c r="G31" s="48"/>
      <c r="H31" s="48"/>
      <c r="I31" s="48"/>
    </row>
    <row r="32" spans="1:9" ht="12.75" customHeight="1" x14ac:dyDescent="0.25">
      <c r="A32" s="150"/>
      <c r="B32" s="151"/>
      <c r="C32" s="152"/>
      <c r="D32" s="536"/>
      <c r="E32" s="48"/>
      <c r="F32" s="48"/>
      <c r="G32" s="48"/>
      <c r="H32" s="48"/>
      <c r="I32" s="48"/>
    </row>
    <row r="33" spans="1:9" ht="12.75" customHeight="1" x14ac:dyDescent="0.25">
      <c r="A33" s="150" t="s">
        <v>379</v>
      </c>
      <c r="B33" s="151" t="s">
        <v>380</v>
      </c>
      <c r="C33" s="152"/>
      <c r="D33" s="536"/>
      <c r="E33" s="48"/>
      <c r="F33" s="48"/>
      <c r="G33" s="48"/>
      <c r="H33" s="48"/>
      <c r="I33" s="48"/>
    </row>
    <row r="34" spans="1:9" ht="12.75" customHeight="1" x14ac:dyDescent="0.25">
      <c r="A34" s="567"/>
      <c r="B34" s="568"/>
      <c r="C34" s="547"/>
      <c r="D34" s="536"/>
      <c r="E34" s="48"/>
      <c r="F34" s="48"/>
      <c r="G34" s="48"/>
      <c r="H34" s="48"/>
      <c r="I34" s="48"/>
    </row>
    <row r="35" spans="1:9" ht="12.75" customHeight="1" x14ac:dyDescent="0.25">
      <c r="A35" s="569" t="s">
        <v>226</v>
      </c>
      <c r="B35" s="570" t="s">
        <v>163</v>
      </c>
      <c r="C35" s="571"/>
      <c r="D35" s="536"/>
      <c r="E35" s="48"/>
      <c r="F35" s="48"/>
      <c r="G35" s="48"/>
      <c r="H35" s="48"/>
      <c r="I35" s="48"/>
    </row>
    <row r="36" spans="1:9" ht="12.75" customHeight="1" x14ac:dyDescent="0.25">
      <c r="A36" s="150"/>
      <c r="B36" s="151"/>
      <c r="C36" s="152"/>
      <c r="D36" s="536"/>
      <c r="E36" s="48"/>
      <c r="F36" s="48"/>
      <c r="G36" s="48"/>
      <c r="H36" s="48"/>
      <c r="I36" s="48"/>
    </row>
    <row r="37" spans="1:9" ht="12.75" customHeight="1" x14ac:dyDescent="0.25">
      <c r="A37" s="150" t="s">
        <v>227</v>
      </c>
      <c r="B37" s="151" t="s">
        <v>228</v>
      </c>
      <c r="C37" s="152"/>
      <c r="D37" s="536"/>
      <c r="E37" s="48"/>
      <c r="F37" s="48"/>
      <c r="G37" s="48"/>
      <c r="H37" s="48"/>
      <c r="I37" s="48"/>
    </row>
    <row r="38" spans="1:9" ht="12.75" customHeight="1" x14ac:dyDescent="0.25">
      <c r="A38" s="567"/>
      <c r="B38" s="568"/>
      <c r="C38" s="547"/>
      <c r="D38" s="536"/>
      <c r="E38" s="48"/>
      <c r="F38" s="48"/>
      <c r="G38" s="48"/>
      <c r="H38" s="48"/>
      <c r="I38" s="48"/>
    </row>
    <row r="39" spans="1:9" ht="12.75" customHeight="1" x14ac:dyDescent="0.25">
      <c r="A39" s="569" t="s">
        <v>229</v>
      </c>
      <c r="B39" s="570" t="s">
        <v>230</v>
      </c>
      <c r="C39" s="571"/>
      <c r="D39" s="536"/>
      <c r="E39" s="48"/>
      <c r="F39" s="48"/>
      <c r="G39" s="48"/>
      <c r="H39" s="48"/>
      <c r="I39" s="48"/>
    </row>
    <row r="40" spans="1:9" ht="12.75" customHeight="1" x14ac:dyDescent="0.25">
      <c r="A40" s="150"/>
      <c r="B40" s="151"/>
      <c r="C40" s="152"/>
      <c r="D40" s="536"/>
      <c r="E40" s="48"/>
      <c r="F40" s="48"/>
      <c r="G40" s="48"/>
      <c r="H40" s="48"/>
      <c r="I40" s="48"/>
    </row>
    <row r="41" spans="1:9" ht="12.75" customHeight="1" x14ac:dyDescent="0.25">
      <c r="A41" s="150" t="s">
        <v>370</v>
      </c>
      <c r="B41" s="151" t="s">
        <v>371</v>
      </c>
      <c r="C41" s="152"/>
      <c r="D41" s="536"/>
      <c r="E41" s="48"/>
      <c r="F41" s="48"/>
      <c r="G41" s="48"/>
      <c r="H41" s="48"/>
      <c r="I41" s="48"/>
    </row>
    <row r="42" spans="1:9" ht="12.75" customHeight="1" x14ac:dyDescent="0.25">
      <c r="A42" s="567"/>
      <c r="B42" s="568"/>
      <c r="C42" s="547"/>
      <c r="D42" s="536"/>
      <c r="E42" s="48"/>
      <c r="F42" s="48"/>
      <c r="G42" s="48"/>
      <c r="H42" s="48"/>
      <c r="I42" s="48"/>
    </row>
    <row r="43" spans="1:9" ht="12.75" customHeight="1" x14ac:dyDescent="0.25">
      <c r="A43" s="569" t="s">
        <v>457</v>
      </c>
      <c r="B43" s="570" t="s">
        <v>460</v>
      </c>
      <c r="C43" s="571"/>
      <c r="D43" s="536"/>
      <c r="E43" s="48"/>
      <c r="F43" s="48"/>
      <c r="G43" s="48"/>
      <c r="H43" s="48"/>
      <c r="I43" s="48"/>
    </row>
    <row r="44" spans="1:9" ht="12.75" customHeight="1" x14ac:dyDescent="0.25">
      <c r="A44" s="150" t="s">
        <v>458</v>
      </c>
      <c r="B44" s="151" t="s">
        <v>461</v>
      </c>
      <c r="C44" s="152"/>
      <c r="D44" s="536"/>
      <c r="E44" s="48"/>
      <c r="F44" s="48"/>
      <c r="G44" s="48"/>
      <c r="H44" s="48"/>
      <c r="I44" s="48"/>
    </row>
    <row r="45" spans="1:9" ht="12.75" customHeight="1" x14ac:dyDescent="0.25">
      <c r="A45" s="150"/>
      <c r="B45" s="151"/>
      <c r="C45" s="152"/>
      <c r="D45" s="536"/>
      <c r="E45" s="48"/>
      <c r="F45" s="48"/>
      <c r="G45" s="48"/>
      <c r="H45" s="48"/>
      <c r="I45" s="48"/>
    </row>
    <row r="46" spans="1:9" ht="25.15" customHeight="1" x14ac:dyDescent="0.25">
      <c r="A46" s="572" t="s">
        <v>459</v>
      </c>
      <c r="B46" s="573" t="s">
        <v>462</v>
      </c>
      <c r="C46" s="574"/>
      <c r="D46" s="536"/>
      <c r="E46" s="48"/>
      <c r="F46" s="48"/>
      <c r="G46" s="48"/>
      <c r="H46" s="48"/>
      <c r="I46" s="48"/>
    </row>
    <row r="47" spans="1:9" ht="25.15" customHeight="1" x14ac:dyDescent="0.2">
      <c r="A47" s="597" t="str">
        <f>[1]Summary!$A$48</f>
        <v>Section 7300</v>
      </c>
      <c r="B47" s="596" t="str">
        <f>[1]Summary!$B$48</f>
        <v>Concrete Block Paving for Roads</v>
      </c>
      <c r="C47" s="547"/>
      <c r="D47" s="536"/>
      <c r="E47" s="48"/>
      <c r="F47" s="48"/>
      <c r="G47" s="48"/>
      <c r="H47" s="48"/>
      <c r="I47" s="48"/>
    </row>
    <row r="48" spans="1:9" ht="12.75" customHeight="1" x14ac:dyDescent="0.25">
      <c r="A48" s="568"/>
      <c r="B48" s="151"/>
      <c r="C48" s="547"/>
      <c r="D48" s="536"/>
      <c r="E48" s="48"/>
      <c r="F48" s="48"/>
      <c r="G48" s="48"/>
      <c r="H48" s="48"/>
      <c r="I48" s="48"/>
    </row>
    <row r="49" spans="1:9" ht="12.75" customHeight="1" x14ac:dyDescent="0.25">
      <c r="A49" s="153" t="s">
        <v>231</v>
      </c>
      <c r="B49" s="154" t="s">
        <v>232</v>
      </c>
      <c r="C49" s="155"/>
      <c r="D49" s="536"/>
      <c r="E49" s="48"/>
      <c r="F49" s="48"/>
      <c r="G49" s="48"/>
      <c r="H49" s="48"/>
      <c r="I49" s="48"/>
    </row>
    <row r="50" spans="1:9" ht="13.5" customHeight="1" x14ac:dyDescent="0.25">
      <c r="A50" s="545"/>
      <c r="B50" s="546"/>
      <c r="C50" s="547"/>
      <c r="D50" s="536"/>
      <c r="E50" s="48"/>
      <c r="F50" s="48"/>
      <c r="G50" s="48"/>
      <c r="H50" s="48"/>
      <c r="I50" s="48"/>
    </row>
    <row r="51" spans="1:9" ht="12.75" customHeight="1" x14ac:dyDescent="0.25">
      <c r="A51" s="548" t="s">
        <v>395</v>
      </c>
      <c r="B51" s="549"/>
      <c r="C51" s="550"/>
      <c r="D51" s="536"/>
      <c r="E51" s="48"/>
      <c r="F51" s="48"/>
      <c r="G51" s="48"/>
      <c r="H51" s="48"/>
      <c r="I51" s="48"/>
    </row>
    <row r="52" spans="1:9" ht="12.75" customHeight="1" x14ac:dyDescent="0.25">
      <c r="A52" s="545"/>
      <c r="B52" s="536"/>
      <c r="C52" s="566"/>
      <c r="D52" s="536"/>
      <c r="E52" s="48"/>
      <c r="F52" s="48"/>
      <c r="G52" s="48"/>
      <c r="H52" s="48"/>
      <c r="I52" s="48"/>
    </row>
    <row r="53" spans="1:9" ht="8.25" customHeight="1" x14ac:dyDescent="0.25">
      <c r="A53" s="555"/>
      <c r="B53" s="536"/>
      <c r="C53" s="551"/>
      <c r="D53" s="536"/>
      <c r="E53" s="48"/>
      <c r="F53" s="48"/>
      <c r="G53" s="48"/>
      <c r="H53" s="48"/>
      <c r="I53" s="48"/>
    </row>
    <row r="54" spans="1:9" ht="0.75" customHeight="1" x14ac:dyDescent="0.25">
      <c r="A54" s="556"/>
      <c r="B54" s="536"/>
      <c r="C54" s="551"/>
      <c r="D54" s="536"/>
      <c r="E54" s="48"/>
      <c r="F54" s="48"/>
      <c r="G54" s="48"/>
      <c r="H54" s="48"/>
      <c r="I54" s="48"/>
    </row>
    <row r="55" spans="1:9" ht="27" customHeight="1" thickBot="1" x14ac:dyDescent="0.3">
      <c r="A55" s="552" t="s">
        <v>233</v>
      </c>
      <c r="B55" s="553"/>
      <c r="C55" s="554"/>
      <c r="D55" s="536"/>
      <c r="E55" s="48"/>
      <c r="F55" s="48"/>
      <c r="G55" s="48"/>
      <c r="H55" s="48"/>
      <c r="I55" s="48"/>
    </row>
    <row r="56" spans="1:9" ht="12.75" customHeight="1" thickTop="1" x14ac:dyDescent="0.25">
      <c r="A56" s="150"/>
      <c r="B56" s="536"/>
      <c r="C56" s="577"/>
      <c r="D56" s="536"/>
      <c r="E56" s="48"/>
      <c r="F56" s="48"/>
      <c r="G56" s="48"/>
      <c r="H56" s="48"/>
      <c r="I56" s="48"/>
    </row>
    <row r="57" spans="1:9" ht="12.75" customHeight="1" x14ac:dyDescent="0.25">
      <c r="A57" s="150"/>
      <c r="B57" s="536"/>
      <c r="C57" s="152"/>
      <c r="D57" s="536"/>
      <c r="E57" s="48"/>
      <c r="F57" s="48"/>
      <c r="G57" s="48"/>
      <c r="H57" s="48"/>
      <c r="I57" s="48"/>
    </row>
    <row r="58" spans="1:9" ht="12.75" customHeight="1" thickBot="1" x14ac:dyDescent="0.3">
      <c r="A58" s="575" t="s">
        <v>541</v>
      </c>
      <c r="B58" s="598"/>
      <c r="C58" s="578"/>
      <c r="D58" s="536"/>
      <c r="E58" s="48"/>
      <c r="F58" s="48"/>
      <c r="G58" s="48"/>
      <c r="H58" s="48"/>
      <c r="I58" s="48"/>
    </row>
    <row r="59" spans="1:9" ht="12.75" customHeight="1" thickTop="1" x14ac:dyDescent="0.25">
      <c r="A59" s="616"/>
      <c r="B59" s="599"/>
      <c r="C59" s="152"/>
      <c r="D59" s="536"/>
      <c r="E59" s="48"/>
      <c r="F59" s="48"/>
      <c r="G59" s="48"/>
      <c r="H59" s="48"/>
      <c r="I59" s="48"/>
    </row>
    <row r="60" spans="1:9" ht="12.75" customHeight="1" x14ac:dyDescent="0.25">
      <c r="A60" s="617" t="s">
        <v>572</v>
      </c>
      <c r="B60" s="600"/>
      <c r="C60" s="601"/>
      <c r="D60" s="536"/>
      <c r="E60" s="48"/>
      <c r="F60" s="48"/>
      <c r="G60" s="48"/>
      <c r="H60" s="48"/>
      <c r="I60" s="48"/>
    </row>
    <row r="61" spans="1:9" ht="12.75" customHeight="1" x14ac:dyDescent="0.25">
      <c r="A61" s="575"/>
      <c r="B61" s="538"/>
      <c r="C61" s="152"/>
      <c r="D61" s="536"/>
      <c r="E61" s="48"/>
      <c r="F61" s="48"/>
      <c r="G61" s="48"/>
      <c r="H61" s="48"/>
      <c r="I61" s="48"/>
    </row>
    <row r="62" spans="1:9" ht="12.75" customHeight="1" x14ac:dyDescent="0.25">
      <c r="A62" s="575" t="s">
        <v>540</v>
      </c>
      <c r="B62" s="538"/>
      <c r="C62" s="152"/>
      <c r="D62" s="536"/>
      <c r="E62" s="48"/>
      <c r="F62" s="48"/>
      <c r="G62" s="48"/>
      <c r="H62" s="48"/>
      <c r="I62" s="48"/>
    </row>
    <row r="63" spans="1:9" ht="12.75" customHeight="1" thickBot="1" x14ac:dyDescent="0.3">
      <c r="A63" s="575" t="s">
        <v>234</v>
      </c>
      <c r="B63" s="600"/>
      <c r="C63" s="579"/>
      <c r="D63" s="536"/>
      <c r="E63" s="48"/>
      <c r="F63" s="48"/>
      <c r="G63" s="48"/>
      <c r="H63" s="48"/>
      <c r="I63" s="48"/>
    </row>
    <row r="64" spans="1:9" ht="12.75" customHeight="1" thickTop="1" x14ac:dyDescent="0.25">
      <c r="A64" s="616"/>
      <c r="B64" s="538"/>
      <c r="C64" s="577"/>
      <c r="D64" s="536"/>
      <c r="E64" s="48"/>
      <c r="F64" s="48"/>
      <c r="G64" s="48"/>
      <c r="H64" s="48"/>
      <c r="I64" s="48"/>
    </row>
    <row r="65" spans="1:9" ht="12.75" customHeight="1" thickBot="1" x14ac:dyDescent="0.3">
      <c r="A65" s="617" t="s">
        <v>235</v>
      </c>
      <c r="B65" s="600"/>
      <c r="C65" s="576"/>
      <c r="D65" s="536"/>
      <c r="E65" s="48"/>
      <c r="F65" s="48"/>
      <c r="G65" s="48"/>
      <c r="H65" s="48"/>
      <c r="I65" s="48"/>
    </row>
    <row r="66" spans="1:9" ht="12.75" customHeight="1" thickTop="1" x14ac:dyDescent="0.25">
      <c r="A66" s="575"/>
      <c r="B66" s="538"/>
      <c r="C66" s="577"/>
      <c r="D66" s="536"/>
      <c r="E66" s="48"/>
      <c r="F66" s="48"/>
      <c r="G66" s="48"/>
      <c r="H66" s="48"/>
      <c r="I66" s="48"/>
    </row>
    <row r="67" spans="1:9" ht="12.75" customHeight="1" x14ac:dyDescent="0.25">
      <c r="A67" s="557" t="s">
        <v>268</v>
      </c>
      <c r="B67" s="558"/>
      <c r="C67" s="559"/>
      <c r="D67" s="536"/>
      <c r="E67" s="48"/>
      <c r="F67" s="48"/>
      <c r="G67" s="48"/>
      <c r="H67" s="48"/>
      <c r="I67" s="48"/>
    </row>
    <row r="68" spans="1:9" ht="13.5" customHeight="1" x14ac:dyDescent="0.25">
      <c r="A68" s="560"/>
      <c r="B68" s="561"/>
      <c r="C68" s="562"/>
      <c r="D68" s="536"/>
      <c r="E68" s="48"/>
      <c r="F68" s="48"/>
      <c r="G68" s="48"/>
      <c r="H68" s="48"/>
      <c r="I68" s="48"/>
    </row>
    <row r="69" spans="1:9" ht="13.5" customHeight="1" thickTop="1" x14ac:dyDescent="0.25">
      <c r="A69" s="150"/>
      <c r="B69" s="536"/>
      <c r="C69" s="152"/>
      <c r="D69" s="536"/>
      <c r="E69" s="48"/>
      <c r="F69" s="48"/>
      <c r="G69" s="48"/>
      <c r="H69" s="48"/>
      <c r="I69" s="48"/>
    </row>
    <row r="70" spans="1:9" ht="19.5" customHeight="1" thickBot="1" x14ac:dyDescent="0.3">
      <c r="A70" s="581" t="s">
        <v>539</v>
      </c>
      <c r="B70" s="580"/>
      <c r="C70" s="578"/>
      <c r="D70" s="563"/>
      <c r="E70" s="48"/>
      <c r="F70" s="48"/>
      <c r="G70" s="48"/>
      <c r="H70" s="48"/>
      <c r="I70" s="48"/>
    </row>
    <row r="71" spans="1:9" ht="12.75" customHeight="1" thickTop="1" x14ac:dyDescent="0.25">
      <c r="A71" s="48"/>
      <c r="B71" s="48"/>
      <c r="C71" s="50"/>
      <c r="D71" s="48"/>
      <c r="E71" s="48"/>
      <c r="F71" s="48"/>
      <c r="G71" s="48"/>
      <c r="H71" s="48"/>
      <c r="I71" s="48"/>
    </row>
    <row r="72" spans="1:9" ht="12.75" customHeight="1" x14ac:dyDescent="0.25">
      <c r="A72" s="48"/>
      <c r="B72" s="48"/>
      <c r="C72" s="50"/>
      <c r="D72" s="48"/>
      <c r="E72" s="48"/>
      <c r="F72" s="48"/>
      <c r="G72" s="48"/>
      <c r="H72" s="48"/>
      <c r="I72" s="48"/>
    </row>
    <row r="73" spans="1:9" ht="12.75" customHeight="1" x14ac:dyDescent="0.25">
      <c r="A73" s="49"/>
      <c r="B73" s="48"/>
      <c r="C73" s="50"/>
      <c r="D73" s="48"/>
      <c r="E73" s="48"/>
      <c r="F73" s="48"/>
      <c r="G73" s="48"/>
      <c r="H73" s="48"/>
      <c r="I73" s="48"/>
    </row>
    <row r="74" spans="1:9" ht="12.75" customHeight="1" x14ac:dyDescent="0.25">
      <c r="A74" s="48"/>
      <c r="B74" s="48"/>
      <c r="C74" s="50"/>
      <c r="D74" s="48"/>
      <c r="E74" s="48"/>
      <c r="F74" s="48"/>
      <c r="G74" s="48"/>
      <c r="H74" s="48"/>
      <c r="I74" s="48"/>
    </row>
    <row r="75" spans="1:9" ht="12.75" customHeight="1" x14ac:dyDescent="0.25">
      <c r="A75" s="48"/>
      <c r="B75" s="48"/>
      <c r="C75" s="50"/>
      <c r="D75" s="48"/>
      <c r="E75" s="48"/>
      <c r="F75" s="48"/>
      <c r="G75" s="48"/>
      <c r="H75" s="48"/>
      <c r="I75" s="48"/>
    </row>
    <row r="76" spans="1:9" ht="12.75" customHeight="1" x14ac:dyDescent="0.25">
      <c r="A76" s="48"/>
      <c r="B76" s="48"/>
      <c r="C76" s="50"/>
      <c r="D76" s="48"/>
      <c r="E76" s="48"/>
      <c r="F76" s="48"/>
      <c r="G76" s="48"/>
      <c r="H76" s="48"/>
      <c r="I76" s="48"/>
    </row>
    <row r="77" spans="1:9" ht="12.75" customHeight="1" x14ac:dyDescent="0.25">
      <c r="A77" s="48"/>
      <c r="B77" s="48"/>
      <c r="C77" s="50"/>
      <c r="D77" s="48"/>
      <c r="E77" s="48"/>
      <c r="F77" s="48"/>
      <c r="G77" s="48"/>
      <c r="H77" s="48"/>
      <c r="I77" s="48"/>
    </row>
    <row r="78" spans="1:9" ht="12.75" customHeight="1" x14ac:dyDescent="0.25">
      <c r="A78" s="48"/>
      <c r="B78" s="48"/>
      <c r="C78" s="50"/>
      <c r="D78" s="48"/>
      <c r="E78" s="48"/>
      <c r="F78" s="48"/>
      <c r="G78" s="48"/>
      <c r="H78" s="48"/>
      <c r="I78" s="48"/>
    </row>
    <row r="79" spans="1:9" ht="12.75" customHeight="1" x14ac:dyDescent="0.25">
      <c r="A79" s="48"/>
      <c r="B79" s="48"/>
      <c r="C79" s="50"/>
      <c r="D79" s="48"/>
      <c r="E79" s="48"/>
      <c r="F79" s="48"/>
      <c r="G79" s="48"/>
      <c r="H79" s="48"/>
      <c r="I79" s="48"/>
    </row>
    <row r="80" spans="1:9" ht="12.75" customHeight="1" x14ac:dyDescent="0.25">
      <c r="A80" s="48"/>
      <c r="B80" s="48"/>
      <c r="C80" s="50"/>
      <c r="D80" s="48"/>
      <c r="E80" s="48"/>
      <c r="F80" s="48"/>
      <c r="G80" s="48"/>
      <c r="H80" s="48"/>
      <c r="I80" s="48"/>
    </row>
    <row r="81" spans="1:9" ht="12.75" customHeight="1" x14ac:dyDescent="0.25">
      <c r="A81" s="48"/>
      <c r="B81" s="48"/>
      <c r="C81" s="50"/>
      <c r="D81" s="48"/>
      <c r="E81" s="48"/>
      <c r="F81" s="48"/>
      <c r="G81" s="48"/>
      <c r="H81" s="48"/>
      <c r="I81" s="48"/>
    </row>
    <row r="82" spans="1:9" ht="12.75" customHeight="1" x14ac:dyDescent="0.25">
      <c r="A82" s="48"/>
      <c r="B82" s="48"/>
      <c r="C82" s="50"/>
      <c r="D82" s="48"/>
      <c r="E82" s="48"/>
      <c r="F82" s="48"/>
      <c r="G82" s="48"/>
      <c r="H82" s="48"/>
      <c r="I82" s="48"/>
    </row>
    <row r="83" spans="1:9" ht="12.75" customHeight="1" x14ac:dyDescent="0.25">
      <c r="A83" s="48"/>
      <c r="B83" s="48"/>
      <c r="C83" s="50"/>
      <c r="D83" s="48"/>
      <c r="E83" s="48"/>
      <c r="F83" s="48"/>
      <c r="G83" s="48"/>
      <c r="H83" s="48"/>
      <c r="I83" s="48"/>
    </row>
    <row r="84" spans="1:9" ht="12.75" customHeight="1" x14ac:dyDescent="0.25">
      <c r="A84" s="48"/>
      <c r="B84" s="48"/>
      <c r="C84" s="50"/>
      <c r="D84" s="48"/>
      <c r="E84" s="48"/>
      <c r="F84" s="48"/>
      <c r="G84" s="48"/>
      <c r="H84" s="48"/>
      <c r="I84" s="48"/>
    </row>
    <row r="85" spans="1:9" ht="12.75" customHeight="1" x14ac:dyDescent="0.25">
      <c r="A85" s="48"/>
      <c r="B85" s="48"/>
      <c r="C85" s="50"/>
      <c r="D85" s="48"/>
      <c r="E85" s="48"/>
      <c r="F85" s="48"/>
      <c r="G85" s="48"/>
      <c r="H85" s="48"/>
      <c r="I85" s="48"/>
    </row>
    <row r="86" spans="1:9" ht="12.75" customHeight="1" x14ac:dyDescent="0.25">
      <c r="A86" s="48"/>
      <c r="B86" s="48"/>
      <c r="C86" s="50"/>
      <c r="D86" s="48"/>
      <c r="E86" s="48"/>
      <c r="F86" s="48"/>
      <c r="G86" s="48"/>
      <c r="H86" s="48"/>
      <c r="I86" s="48"/>
    </row>
    <row r="87" spans="1:9" ht="12.75" customHeight="1" x14ac:dyDescent="0.25">
      <c r="A87" s="48"/>
      <c r="B87" s="48"/>
      <c r="C87" s="50"/>
      <c r="D87" s="48"/>
      <c r="E87" s="48"/>
      <c r="F87" s="48"/>
      <c r="G87" s="48"/>
      <c r="H87" s="48"/>
      <c r="I87" s="48"/>
    </row>
    <row r="88" spans="1:9" ht="12.75" customHeight="1" x14ac:dyDescent="0.25">
      <c r="A88" s="48"/>
      <c r="B88" s="48"/>
      <c r="C88" s="50"/>
      <c r="D88" s="48"/>
      <c r="E88" s="48"/>
      <c r="F88" s="48"/>
      <c r="G88" s="48"/>
      <c r="H88" s="48"/>
      <c r="I88" s="48"/>
    </row>
    <row r="89" spans="1:9" x14ac:dyDescent="0.25">
      <c r="A89" s="48"/>
      <c r="B89" s="48"/>
      <c r="C89" s="50"/>
      <c r="D89" s="48"/>
      <c r="E89" s="48"/>
      <c r="F89" s="48"/>
      <c r="G89" s="48"/>
      <c r="H89" s="48"/>
      <c r="I89" s="48"/>
    </row>
    <row r="90" spans="1:9" ht="12.75" customHeight="1" x14ac:dyDescent="0.25">
      <c r="A90" s="48"/>
      <c r="B90" s="48"/>
      <c r="C90" s="50"/>
      <c r="D90" s="48"/>
      <c r="E90" s="48"/>
      <c r="F90" s="48"/>
      <c r="G90" s="48"/>
      <c r="H90" s="48"/>
      <c r="I90" s="48"/>
    </row>
    <row r="91" spans="1:9" ht="12.75" customHeight="1" x14ac:dyDescent="0.25">
      <c r="A91" s="48"/>
      <c r="B91" s="48"/>
      <c r="C91" s="50"/>
      <c r="D91" s="48"/>
      <c r="E91" s="48"/>
      <c r="F91" s="48"/>
      <c r="G91" s="48"/>
      <c r="H91" s="48"/>
      <c r="I91" s="48"/>
    </row>
    <row r="92" spans="1:9" ht="12.75" customHeight="1" x14ac:dyDescent="0.25">
      <c r="A92" s="48"/>
      <c r="B92" s="48"/>
      <c r="C92" s="50"/>
      <c r="D92" s="48"/>
      <c r="E92" s="48"/>
      <c r="F92" s="48"/>
      <c r="G92" s="48"/>
      <c r="H92" s="48"/>
      <c r="I92" s="48"/>
    </row>
    <row r="93" spans="1:9" ht="12.75" customHeight="1" x14ac:dyDescent="0.25">
      <c r="A93" s="48"/>
      <c r="B93" s="48"/>
      <c r="C93" s="50"/>
      <c r="D93" s="48"/>
      <c r="E93" s="48"/>
      <c r="F93" s="48"/>
      <c r="G93" s="48"/>
      <c r="H93" s="48"/>
      <c r="I93" s="48"/>
    </row>
    <row r="94" spans="1:9" ht="12.75" customHeight="1" x14ac:dyDescent="0.25">
      <c r="A94" s="48"/>
      <c r="B94" s="48"/>
      <c r="C94" s="50"/>
      <c r="D94" s="48"/>
      <c r="E94" s="48"/>
      <c r="F94" s="48"/>
      <c r="G94" s="48"/>
      <c r="H94" s="48"/>
      <c r="I94" s="48"/>
    </row>
    <row r="95" spans="1:9" ht="12.75" customHeight="1" x14ac:dyDescent="0.25">
      <c r="A95" s="621" t="s">
        <v>236</v>
      </c>
      <c r="B95" s="622"/>
      <c r="C95" s="622"/>
      <c r="D95" s="51"/>
      <c r="E95" s="51"/>
      <c r="F95" s="48"/>
      <c r="G95" s="48"/>
      <c r="H95" s="48"/>
      <c r="I95" s="48"/>
    </row>
  </sheetData>
  <mergeCells count="8">
    <mergeCell ref="A1:C1"/>
    <mergeCell ref="A95:C95"/>
    <mergeCell ref="A3:C3"/>
    <mergeCell ref="A4:C4"/>
    <mergeCell ref="A5:C5"/>
    <mergeCell ref="B8:B9"/>
    <mergeCell ref="A8:A9"/>
    <mergeCell ref="B22:B23"/>
  </mergeCells>
  <phoneticPr fontId="22" type="noConversion"/>
  <pageMargins left="0.70866141732283472" right="0.70866141732283472" top="0.74803149606299213" bottom="0.74803149606299213" header="0" footer="0"/>
  <pageSetup scale="80" orientation="portrait" r:id="rId1"/>
  <headerFooter>
    <oddHeader xml:space="preserve">&amp;CBOSHAKGE BRIDGE IN LIMPOPO PROVINCE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2:I30"/>
  <sheetViews>
    <sheetView topLeftCell="A5" zoomScaleNormal="100" workbookViewId="0">
      <selection activeCell="F21" sqref="F21"/>
    </sheetView>
  </sheetViews>
  <sheetFormatPr defaultRowHeight="15" x14ac:dyDescent="0.25"/>
  <cols>
    <col min="2" max="2" width="6.7109375" customWidth="1"/>
    <col min="3" max="3" width="10.7109375" customWidth="1"/>
    <col min="4" max="4" width="38.7109375" customWidth="1"/>
    <col min="5" max="5" width="7.7109375" customWidth="1"/>
    <col min="6" max="6" width="8.7109375" customWidth="1"/>
    <col min="7" max="7" width="11.7109375" customWidth="1"/>
    <col min="8" max="8" width="14.42578125" customWidth="1"/>
  </cols>
  <sheetData>
    <row r="2" spans="2:9" x14ac:dyDescent="0.25">
      <c r="B2" s="380" t="str">
        <f>'1500'!A3</f>
        <v xml:space="preserve">SCHEDULE A: BOSHAKGE BRIDGE </v>
      </c>
      <c r="C2" s="380"/>
      <c r="D2" s="380"/>
      <c r="E2" s="57"/>
      <c r="F2" s="57"/>
      <c r="G2" s="57"/>
      <c r="H2" s="57"/>
      <c r="I2" s="57"/>
    </row>
    <row r="3" spans="2:9" x14ac:dyDescent="0.25">
      <c r="B3" s="327" t="s">
        <v>0</v>
      </c>
      <c r="C3" s="644" t="s">
        <v>1</v>
      </c>
      <c r="D3" s="644" t="s">
        <v>2</v>
      </c>
      <c r="E3" s="644" t="s">
        <v>3</v>
      </c>
      <c r="F3" s="328" t="s">
        <v>4</v>
      </c>
      <c r="G3" s="644" t="s">
        <v>5</v>
      </c>
      <c r="H3" s="329" t="s">
        <v>4</v>
      </c>
      <c r="I3" s="57"/>
    </row>
    <row r="4" spans="2:9" ht="15.75" thickBot="1" x14ac:dyDescent="0.3">
      <c r="B4" s="330" t="s">
        <v>6</v>
      </c>
      <c r="C4" s="635"/>
      <c r="D4" s="635"/>
      <c r="E4" s="635"/>
      <c r="F4" s="164" t="s">
        <v>7</v>
      </c>
      <c r="G4" s="635"/>
      <c r="H4" s="266" t="s">
        <v>8</v>
      </c>
      <c r="I4" s="57"/>
    </row>
    <row r="5" spans="2:9" ht="15.75" thickTop="1" x14ac:dyDescent="0.25">
      <c r="B5" s="331"/>
      <c r="C5" s="167"/>
      <c r="D5" s="167"/>
      <c r="E5" s="168"/>
      <c r="F5" s="169"/>
      <c r="G5" s="243"/>
      <c r="H5" s="244"/>
      <c r="I5" s="57"/>
    </row>
    <row r="6" spans="2:9" x14ac:dyDescent="0.2">
      <c r="B6" s="332"/>
      <c r="C6" s="177"/>
      <c r="D6" s="178" t="s">
        <v>331</v>
      </c>
      <c r="E6" s="179"/>
      <c r="F6" s="60"/>
      <c r="G6" s="247"/>
      <c r="H6" s="248"/>
      <c r="I6" s="57"/>
    </row>
    <row r="7" spans="2:9" x14ac:dyDescent="0.2">
      <c r="B7" s="333"/>
      <c r="C7" s="178"/>
      <c r="D7" s="183"/>
      <c r="E7" s="60"/>
      <c r="F7" s="60"/>
      <c r="G7" s="247"/>
      <c r="H7" s="248"/>
      <c r="I7" s="57"/>
    </row>
    <row r="8" spans="2:9" x14ac:dyDescent="0.2">
      <c r="B8" s="334">
        <v>3300</v>
      </c>
      <c r="C8" s="178"/>
      <c r="D8" s="183" t="s">
        <v>332</v>
      </c>
      <c r="E8" s="185"/>
      <c r="F8" s="185"/>
      <c r="G8" s="249"/>
      <c r="H8" s="248"/>
      <c r="I8" s="57"/>
    </row>
    <row r="9" spans="2:9" x14ac:dyDescent="0.2">
      <c r="B9" s="335"/>
      <c r="C9" s="336"/>
      <c r="D9" s="183"/>
      <c r="E9" s="392"/>
      <c r="F9" s="185"/>
      <c r="G9" s="252"/>
      <c r="H9" s="248"/>
      <c r="I9" s="57"/>
    </row>
    <row r="10" spans="2:9" x14ac:dyDescent="0.2">
      <c r="B10" s="338">
        <v>33.04</v>
      </c>
      <c r="C10" s="68"/>
      <c r="D10" s="313" t="s">
        <v>333</v>
      </c>
      <c r="E10" s="60"/>
      <c r="F10" s="59"/>
      <c r="G10" s="64"/>
      <c r="H10" s="65"/>
      <c r="I10" s="57"/>
    </row>
    <row r="11" spans="2:9" x14ac:dyDescent="0.2">
      <c r="B11" s="338"/>
      <c r="C11" s="68"/>
      <c r="D11" s="228"/>
      <c r="E11" s="60"/>
      <c r="F11" s="59"/>
      <c r="G11" s="64"/>
      <c r="H11" s="65"/>
      <c r="I11" s="57"/>
    </row>
    <row r="12" spans="2:9" x14ac:dyDescent="0.2">
      <c r="B12" s="338"/>
      <c r="C12" s="68"/>
      <c r="D12" s="393" t="s">
        <v>334</v>
      </c>
      <c r="E12" s="58" t="s">
        <v>72</v>
      </c>
      <c r="F12" s="303">
        <v>1200</v>
      </c>
      <c r="G12" s="61"/>
      <c r="H12" s="65"/>
      <c r="I12" s="57"/>
    </row>
    <row r="13" spans="2:9" x14ac:dyDescent="0.2">
      <c r="B13" s="338"/>
      <c r="C13" s="68"/>
      <c r="D13" s="393"/>
      <c r="E13" s="58"/>
      <c r="F13" s="59"/>
      <c r="G13" s="64"/>
      <c r="H13" s="65"/>
      <c r="I13" s="57"/>
    </row>
    <row r="14" spans="2:9" x14ac:dyDescent="0.2">
      <c r="B14" s="338"/>
      <c r="C14" s="253"/>
      <c r="D14" s="393" t="s">
        <v>335</v>
      </c>
      <c r="E14" s="58" t="s">
        <v>72</v>
      </c>
      <c r="F14" s="303">
        <v>750</v>
      </c>
      <c r="G14" s="61"/>
      <c r="H14" s="65"/>
      <c r="I14" s="57"/>
    </row>
    <row r="15" spans="2:9" x14ac:dyDescent="0.2">
      <c r="B15" s="338"/>
      <c r="C15" s="253"/>
      <c r="D15" s="393"/>
      <c r="E15" s="58"/>
      <c r="F15" s="303"/>
      <c r="G15" s="61"/>
      <c r="H15" s="65"/>
      <c r="I15" s="57"/>
    </row>
    <row r="16" spans="2:9" x14ac:dyDescent="0.2">
      <c r="B16" s="338"/>
      <c r="C16" s="253"/>
      <c r="D16" s="393" t="s">
        <v>336</v>
      </c>
      <c r="E16" s="58" t="s">
        <v>72</v>
      </c>
      <c r="F16" s="303">
        <v>75</v>
      </c>
      <c r="G16" s="61"/>
      <c r="H16" s="65"/>
      <c r="I16" s="57"/>
    </row>
    <row r="17" spans="2:9" x14ac:dyDescent="0.2">
      <c r="B17" s="67"/>
      <c r="C17" s="68"/>
      <c r="D17" s="393"/>
      <c r="E17" s="58"/>
      <c r="F17" s="59"/>
      <c r="G17" s="64"/>
      <c r="H17" s="65"/>
      <c r="I17" s="57"/>
    </row>
    <row r="18" spans="2:9" x14ac:dyDescent="0.2">
      <c r="B18" s="358">
        <v>33.1</v>
      </c>
      <c r="C18" s="68"/>
      <c r="D18" s="313" t="s">
        <v>337</v>
      </c>
      <c r="E18" s="58"/>
      <c r="F18" s="303"/>
      <c r="G18" s="61"/>
      <c r="H18" s="65"/>
      <c r="I18" s="57"/>
    </row>
    <row r="19" spans="2:9" x14ac:dyDescent="0.2">
      <c r="B19" s="358"/>
      <c r="C19" s="253"/>
      <c r="D19" s="313" t="s">
        <v>338</v>
      </c>
      <c r="E19" s="58"/>
      <c r="F19" s="303"/>
      <c r="G19" s="61"/>
      <c r="H19" s="65"/>
      <c r="I19" s="57"/>
    </row>
    <row r="20" spans="2:9" x14ac:dyDescent="0.2">
      <c r="B20" s="338"/>
      <c r="C20" s="253"/>
      <c r="D20" s="228"/>
      <c r="E20" s="58"/>
      <c r="F20" s="303"/>
      <c r="G20" s="61"/>
      <c r="H20" s="65"/>
      <c r="I20" s="57"/>
    </row>
    <row r="21" spans="2:9" ht="24" x14ac:dyDescent="0.2">
      <c r="B21" s="338"/>
      <c r="C21" s="68"/>
      <c r="D21" s="228" t="s">
        <v>339</v>
      </c>
      <c r="E21" s="58" t="s">
        <v>72</v>
      </c>
      <c r="F21" s="303">
        <f>400*10*0.15</f>
        <v>600</v>
      </c>
      <c r="G21" s="61"/>
      <c r="H21" s="65"/>
      <c r="I21" s="57"/>
    </row>
    <row r="22" spans="2:9" x14ac:dyDescent="0.2">
      <c r="B22" s="338"/>
      <c r="C22" s="68"/>
      <c r="D22" s="190"/>
      <c r="E22" s="58"/>
      <c r="F22" s="59"/>
      <c r="G22" s="64"/>
      <c r="H22" s="65"/>
      <c r="I22" s="57"/>
    </row>
    <row r="23" spans="2:9" x14ac:dyDescent="0.2">
      <c r="B23" s="358">
        <v>33.119999999999997</v>
      </c>
      <c r="C23" s="68"/>
      <c r="D23" s="313" t="s">
        <v>340</v>
      </c>
      <c r="E23" s="58"/>
      <c r="F23" s="59"/>
      <c r="G23" s="64"/>
      <c r="H23" s="65"/>
      <c r="I23" s="57"/>
    </row>
    <row r="24" spans="2:9" x14ac:dyDescent="0.2">
      <c r="B24" s="338"/>
      <c r="C24" s="68"/>
      <c r="D24" s="190"/>
      <c r="E24" s="58"/>
      <c r="F24" s="60"/>
      <c r="G24" s="292"/>
      <c r="H24" s="65"/>
      <c r="I24" s="57"/>
    </row>
    <row r="25" spans="2:9" ht="24" x14ac:dyDescent="0.2">
      <c r="B25" s="338"/>
      <c r="C25" s="253"/>
      <c r="D25" s="228" t="s">
        <v>341</v>
      </c>
      <c r="E25" s="58" t="s">
        <v>72</v>
      </c>
      <c r="F25" s="303">
        <f>F21</f>
        <v>600</v>
      </c>
      <c r="G25" s="61"/>
      <c r="H25" s="65"/>
      <c r="I25" s="57"/>
    </row>
    <row r="26" spans="2:9" x14ac:dyDescent="0.2">
      <c r="B26" s="338"/>
      <c r="C26" s="253"/>
      <c r="D26" s="228"/>
      <c r="E26" s="58"/>
      <c r="F26" s="303"/>
      <c r="G26" s="61"/>
      <c r="H26" s="65"/>
      <c r="I26" s="57"/>
    </row>
    <row r="27" spans="2:9" x14ac:dyDescent="0.2">
      <c r="B27" s="338"/>
      <c r="C27" s="253"/>
      <c r="D27" s="228" t="s">
        <v>373</v>
      </c>
      <c r="E27" s="58" t="s">
        <v>435</v>
      </c>
      <c r="F27" s="303">
        <v>1</v>
      </c>
      <c r="G27" s="61">
        <v>109500</v>
      </c>
      <c r="H27" s="65">
        <f t="shared" ref="H27" si="0">+G27*F27</f>
        <v>109500</v>
      </c>
      <c r="I27" s="57"/>
    </row>
    <row r="28" spans="2:9" x14ac:dyDescent="0.2">
      <c r="B28" s="338"/>
      <c r="C28" s="253"/>
      <c r="D28" s="228"/>
      <c r="E28" s="58"/>
      <c r="F28" s="303"/>
      <c r="G28" s="61"/>
      <c r="H28" s="65"/>
      <c r="I28" s="57"/>
    </row>
    <row r="29" spans="2:9" ht="15.75" thickBot="1" x14ac:dyDescent="0.3">
      <c r="B29" s="340"/>
      <c r="C29" s="206"/>
      <c r="D29" s="206"/>
      <c r="E29" s="270"/>
      <c r="F29" s="209"/>
      <c r="G29" s="207"/>
      <c r="H29" s="271"/>
      <c r="I29" s="57"/>
    </row>
    <row r="30" spans="2:9" ht="15.75" thickTop="1" x14ac:dyDescent="0.25">
      <c r="B30" s="341" t="s">
        <v>342</v>
      </c>
      <c r="C30" s="342"/>
      <c r="D30" s="342"/>
      <c r="E30" s="343"/>
      <c r="F30" s="344"/>
      <c r="G30" s="342"/>
      <c r="H30" s="345"/>
      <c r="I30" s="57"/>
    </row>
  </sheetData>
  <mergeCells count="4">
    <mergeCell ref="C3:C4"/>
    <mergeCell ref="D3:D4"/>
    <mergeCell ref="E3:E4"/>
    <mergeCell ref="G3:G4"/>
  </mergeCells>
  <pageMargins left="0.7" right="0.7" top="0.75" bottom="0.75" header="0.3" footer="0.3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H23"/>
  <sheetViews>
    <sheetView topLeftCell="A3" zoomScaleNormal="100" workbookViewId="0">
      <selection activeCell="E18" sqref="E18"/>
    </sheetView>
  </sheetViews>
  <sheetFormatPr defaultRowHeight="15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8.7109375" customWidth="1"/>
    <col min="6" max="6" width="11.7109375" customWidth="1"/>
    <col min="7" max="7" width="14.28515625" bestFit="1" customWidth="1"/>
  </cols>
  <sheetData>
    <row r="2" spans="1:8" x14ac:dyDescent="0.25">
      <c r="A2" s="156" t="str">
        <f>'3300'!B2</f>
        <v xml:space="preserve">SCHEDULE A: BOSHAKGE BRIDGE </v>
      </c>
      <c r="B2" s="157"/>
      <c r="C2" s="157"/>
      <c r="D2" s="158"/>
      <c r="E2" s="159"/>
      <c r="F2" s="157"/>
      <c r="G2" s="264"/>
      <c r="H2" s="57"/>
    </row>
    <row r="3" spans="1:8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57"/>
    </row>
    <row r="4" spans="1:8" ht="15.75" thickBot="1" x14ac:dyDescent="0.3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57"/>
    </row>
    <row r="5" spans="1:8" ht="15.75" thickTop="1" x14ac:dyDescent="0.25">
      <c r="A5" s="172"/>
      <c r="B5" s="167"/>
      <c r="C5" s="167"/>
      <c r="D5" s="168"/>
      <c r="E5" s="169"/>
      <c r="F5" s="243"/>
      <c r="G5" s="276"/>
      <c r="H5" s="57"/>
    </row>
    <row r="6" spans="1:8" x14ac:dyDescent="0.2">
      <c r="A6" s="176"/>
      <c r="B6" s="177"/>
      <c r="C6" s="178" t="s">
        <v>347</v>
      </c>
      <c r="D6" s="179"/>
      <c r="E6" s="60"/>
      <c r="F6" s="247"/>
      <c r="G6" s="278"/>
      <c r="H6" s="57"/>
    </row>
    <row r="7" spans="1:8" x14ac:dyDescent="0.2">
      <c r="A7" s="182"/>
      <c r="B7" s="178"/>
      <c r="C7" s="183"/>
      <c r="D7" s="60"/>
      <c r="E7" s="60"/>
      <c r="F7" s="247"/>
      <c r="G7" s="280"/>
      <c r="H7" s="57"/>
    </row>
    <row r="8" spans="1:8" x14ac:dyDescent="0.2">
      <c r="A8" s="184">
        <v>3400</v>
      </c>
      <c r="B8" s="178"/>
      <c r="C8" s="183" t="s">
        <v>348</v>
      </c>
      <c r="D8" s="185"/>
      <c r="E8" s="185"/>
      <c r="F8" s="249"/>
      <c r="G8" s="280"/>
      <c r="H8" s="57"/>
    </row>
    <row r="9" spans="1:8" x14ac:dyDescent="0.2">
      <c r="A9" s="187"/>
      <c r="B9" s="336"/>
      <c r="C9" s="183"/>
      <c r="D9" s="185"/>
      <c r="E9" s="185"/>
      <c r="F9" s="252"/>
      <c r="G9" s="280"/>
      <c r="H9" s="57"/>
    </row>
    <row r="10" spans="1:8" x14ac:dyDescent="0.2">
      <c r="A10" s="188"/>
      <c r="B10" s="68"/>
      <c r="C10" s="56"/>
      <c r="D10" s="58"/>
      <c r="E10" s="303"/>
      <c r="F10" s="61"/>
      <c r="G10" s="280"/>
      <c r="H10" s="57"/>
    </row>
    <row r="11" spans="1:8" x14ac:dyDescent="0.2">
      <c r="A11" s="188" t="s">
        <v>349</v>
      </c>
      <c r="B11" s="68"/>
      <c r="C11" s="190" t="s">
        <v>350</v>
      </c>
      <c r="D11" s="58"/>
      <c r="E11" s="303"/>
      <c r="F11" s="61"/>
      <c r="G11" s="280"/>
      <c r="H11" s="57"/>
    </row>
    <row r="12" spans="1:8" x14ac:dyDescent="0.2">
      <c r="A12" s="188"/>
      <c r="B12" s="68"/>
      <c r="C12" s="190" t="s">
        <v>374</v>
      </c>
      <c r="D12" s="58"/>
      <c r="E12" s="303"/>
      <c r="F12" s="61"/>
      <c r="G12" s="280"/>
      <c r="H12" s="57"/>
    </row>
    <row r="13" spans="1:8" x14ac:dyDescent="0.2">
      <c r="A13" s="188"/>
      <c r="B13" s="68"/>
      <c r="C13" s="190"/>
      <c r="D13" s="58"/>
      <c r="E13" s="303"/>
      <c r="F13" s="61"/>
      <c r="G13" s="280"/>
      <c r="H13" s="57"/>
    </row>
    <row r="14" spans="1:8" x14ac:dyDescent="0.2">
      <c r="A14" s="187"/>
      <c r="B14" s="336"/>
      <c r="C14" s="56"/>
      <c r="D14" s="58"/>
      <c r="E14" s="303"/>
      <c r="F14" s="61"/>
      <c r="G14" s="280"/>
      <c r="H14" s="57"/>
    </row>
    <row r="15" spans="1:8" x14ac:dyDescent="0.2">
      <c r="A15" s="187"/>
      <c r="B15" s="336"/>
      <c r="C15" s="56" t="s">
        <v>351</v>
      </c>
      <c r="D15" s="58"/>
      <c r="E15" s="303"/>
      <c r="F15" s="61"/>
      <c r="G15" s="280"/>
      <c r="H15" s="57"/>
    </row>
    <row r="16" spans="1:8" x14ac:dyDescent="0.2">
      <c r="A16" s="187"/>
      <c r="B16" s="336"/>
      <c r="C16" s="56" t="s">
        <v>352</v>
      </c>
      <c r="D16" s="58"/>
      <c r="E16" s="303"/>
      <c r="F16" s="61"/>
      <c r="G16" s="280"/>
      <c r="H16" s="57"/>
    </row>
    <row r="17" spans="1:8" x14ac:dyDescent="0.2">
      <c r="A17" s="187"/>
      <c r="B17" s="336"/>
      <c r="C17" s="56" t="s">
        <v>353</v>
      </c>
      <c r="D17" s="58"/>
      <c r="E17" s="303"/>
      <c r="F17" s="61"/>
      <c r="G17" s="280"/>
      <c r="H17" s="57"/>
    </row>
    <row r="18" spans="1:8" x14ac:dyDescent="0.2">
      <c r="A18" s="187"/>
      <c r="B18" s="336"/>
      <c r="C18" s="56" t="s">
        <v>354</v>
      </c>
      <c r="D18" s="58" t="s">
        <v>72</v>
      </c>
      <c r="E18" s="303">
        <f>'3300'!F21</f>
        <v>600</v>
      </c>
      <c r="F18" s="61"/>
      <c r="G18" s="280"/>
      <c r="H18" s="57"/>
    </row>
    <row r="19" spans="1:8" x14ac:dyDescent="0.2">
      <c r="A19" s="188"/>
      <c r="B19" s="68"/>
      <c r="C19" s="56"/>
      <c r="D19" s="58"/>
      <c r="E19" s="60"/>
      <c r="F19" s="61"/>
      <c r="G19" s="280"/>
      <c r="H19" s="57"/>
    </row>
    <row r="20" spans="1:8" x14ac:dyDescent="0.2">
      <c r="A20" s="192"/>
      <c r="B20" s="68"/>
      <c r="C20" s="56"/>
      <c r="D20" s="58"/>
      <c r="E20" s="303"/>
      <c r="F20" s="64"/>
      <c r="G20" s="280"/>
      <c r="H20" s="57"/>
    </row>
    <row r="21" spans="1:8" x14ac:dyDescent="0.2">
      <c r="A21" s="258"/>
      <c r="B21" s="172"/>
      <c r="C21" s="258"/>
      <c r="D21" s="309"/>
      <c r="E21" s="303"/>
      <c r="F21" s="61"/>
      <c r="G21" s="256"/>
      <c r="H21" s="57"/>
    </row>
    <row r="22" spans="1:8" ht="15.75" thickBot="1" x14ac:dyDescent="0.3">
      <c r="A22" s="206"/>
      <c r="B22" s="207"/>
      <c r="C22" s="207"/>
      <c r="D22" s="208"/>
      <c r="E22" s="209"/>
      <c r="F22" s="207"/>
      <c r="G22" s="284"/>
      <c r="H22" s="57"/>
    </row>
    <row r="23" spans="1:8" ht="15.75" thickTop="1" x14ac:dyDescent="0.25">
      <c r="A23" s="212" t="s">
        <v>355</v>
      </c>
      <c r="B23" s="212"/>
      <c r="C23" s="212"/>
      <c r="D23" s="213"/>
      <c r="E23" s="214"/>
      <c r="F23" s="212"/>
      <c r="G23" s="285"/>
      <c r="H23" s="57"/>
    </row>
  </sheetData>
  <mergeCells count="4">
    <mergeCell ref="B3:B4"/>
    <mergeCell ref="C3:C4"/>
    <mergeCell ref="D3:D4"/>
    <mergeCell ref="F3:F4"/>
  </mergeCells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A1A5-C0B8-4093-BB38-FD7D91392EAB}">
  <sheetPr>
    <tabColor rgb="FFFF0000"/>
  </sheetPr>
  <dimension ref="A1:K78"/>
  <sheetViews>
    <sheetView workbookViewId="0">
      <selection activeCell="L19" sqref="L19"/>
    </sheetView>
  </sheetViews>
  <sheetFormatPr defaultColWidth="14.42578125" defaultRowHeight="15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8.7109375" customWidth="1"/>
    <col min="6" max="6" width="11.7109375" customWidth="1"/>
    <col min="7" max="7" width="13.7109375" customWidth="1"/>
    <col min="8" max="8" width="11.28515625" bestFit="1" customWidth="1"/>
    <col min="9" max="11" width="8" customWidth="1"/>
  </cols>
  <sheetData>
    <row r="1" spans="1:11" ht="11.25" customHeight="1" x14ac:dyDescent="0.25">
      <c r="A1" s="1"/>
      <c r="B1" s="1"/>
      <c r="C1" s="1"/>
      <c r="D1" s="2"/>
      <c r="E1" s="3"/>
      <c r="F1" s="1"/>
      <c r="G1" s="39"/>
      <c r="H1" s="1"/>
      <c r="I1" s="1"/>
      <c r="J1" s="1"/>
      <c r="K1" s="1"/>
    </row>
    <row r="2" spans="1:11" ht="11.25" customHeight="1" x14ac:dyDescent="0.25">
      <c r="A2" s="156" t="str">
        <f>'3300'!B2</f>
        <v xml:space="preserve">SCHEDULE A: BOSHAKGE BRIDGE </v>
      </c>
      <c r="B2" s="157"/>
      <c r="C2" s="157"/>
      <c r="D2" s="158"/>
      <c r="E2" s="159"/>
      <c r="F2" s="157"/>
      <c r="G2" s="264"/>
      <c r="H2" s="157"/>
      <c r="I2" s="1"/>
      <c r="J2" s="1"/>
      <c r="K2" s="1"/>
    </row>
    <row r="3" spans="1:11" ht="11.25" customHeight="1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238"/>
      <c r="I3" s="8"/>
      <c r="J3" s="8"/>
      <c r="K3" s="8"/>
    </row>
    <row r="4" spans="1:11" ht="11.25" customHeight="1" thickBot="1" x14ac:dyDescent="0.3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238"/>
      <c r="I4" s="8"/>
      <c r="J4" s="8"/>
      <c r="K4" s="8"/>
    </row>
    <row r="5" spans="1:11" ht="12.75" customHeight="1" thickTop="1" x14ac:dyDescent="0.25">
      <c r="A5" s="172"/>
      <c r="B5" s="167"/>
      <c r="C5" s="167"/>
      <c r="D5" s="168"/>
      <c r="E5" s="169"/>
      <c r="F5" s="243"/>
      <c r="G5" s="276"/>
      <c r="H5" s="157"/>
      <c r="I5" s="1"/>
      <c r="J5" s="1"/>
      <c r="K5" s="1"/>
    </row>
    <row r="6" spans="1:11" ht="12.75" customHeight="1" x14ac:dyDescent="0.2">
      <c r="A6" s="176"/>
      <c r="B6" s="177"/>
      <c r="C6" s="178" t="s">
        <v>417</v>
      </c>
      <c r="D6" s="179"/>
      <c r="E6" s="60"/>
      <c r="F6" s="247"/>
      <c r="G6" s="278"/>
      <c r="H6" s="157"/>
      <c r="I6" s="1"/>
      <c r="J6" s="1"/>
      <c r="K6" s="1"/>
    </row>
    <row r="7" spans="1:11" ht="12.75" customHeight="1" x14ac:dyDescent="0.2">
      <c r="A7" s="182"/>
      <c r="B7" s="178"/>
      <c r="C7" s="183"/>
      <c r="D7" s="60"/>
      <c r="E7" s="60"/>
      <c r="F7" s="247"/>
      <c r="G7" s="280"/>
      <c r="H7" s="157"/>
      <c r="I7" s="1"/>
      <c r="J7" s="1"/>
      <c r="K7" s="1"/>
    </row>
    <row r="8" spans="1:11" ht="12.75" customHeight="1" x14ac:dyDescent="0.2">
      <c r="A8" s="184">
        <v>3500</v>
      </c>
      <c r="B8" s="178"/>
      <c r="C8" s="183" t="s">
        <v>418</v>
      </c>
      <c r="D8" s="185"/>
      <c r="E8" s="185"/>
      <c r="F8" s="249"/>
      <c r="G8" s="280"/>
      <c r="H8" s="157"/>
      <c r="I8" s="1"/>
      <c r="J8" s="1"/>
      <c r="K8" s="1"/>
    </row>
    <row r="9" spans="1:11" ht="12.75" customHeight="1" x14ac:dyDescent="0.2">
      <c r="A9" s="187"/>
      <c r="B9" s="336"/>
      <c r="C9" s="183"/>
      <c r="D9" s="185"/>
      <c r="E9" s="185"/>
      <c r="F9" s="252"/>
      <c r="G9" s="280"/>
      <c r="H9" s="157"/>
      <c r="I9" s="1"/>
      <c r="J9" s="1"/>
      <c r="K9" s="1"/>
    </row>
    <row r="10" spans="1:11" ht="12.75" customHeight="1" x14ac:dyDescent="0.2">
      <c r="A10" s="188">
        <v>35.01</v>
      </c>
      <c r="B10" s="253"/>
      <c r="C10" s="190" t="s">
        <v>419</v>
      </c>
      <c r="D10" s="58"/>
      <c r="E10" s="60"/>
      <c r="F10" s="292"/>
      <c r="G10" s="280"/>
      <c r="H10" s="157"/>
      <c r="I10" s="1"/>
      <c r="J10" s="1"/>
      <c r="K10" s="1"/>
    </row>
    <row r="11" spans="1:11" ht="12.75" customHeight="1" x14ac:dyDescent="0.2">
      <c r="A11" s="188"/>
      <c r="B11" s="253"/>
      <c r="C11" s="190" t="s">
        <v>420</v>
      </c>
      <c r="D11" s="58"/>
      <c r="E11" s="60"/>
      <c r="F11" s="292"/>
      <c r="G11" s="280"/>
      <c r="H11" s="157"/>
      <c r="I11" s="1"/>
      <c r="J11" s="1"/>
      <c r="K11" s="1"/>
    </row>
    <row r="12" spans="1:11" ht="12.75" customHeight="1" x14ac:dyDescent="0.2">
      <c r="A12" s="188"/>
      <c r="B12" s="68"/>
      <c r="C12" s="56"/>
      <c r="D12" s="58"/>
      <c r="E12" s="303"/>
      <c r="F12" s="61"/>
      <c r="G12" s="280"/>
      <c r="H12" s="157"/>
      <c r="I12" s="1"/>
      <c r="J12" s="1"/>
      <c r="K12" s="1"/>
    </row>
    <row r="13" spans="1:11" ht="12.75" customHeight="1" x14ac:dyDescent="0.2">
      <c r="A13" s="188"/>
      <c r="B13" s="68"/>
      <c r="C13" s="56" t="s">
        <v>421</v>
      </c>
      <c r="D13" s="58"/>
      <c r="E13" s="60"/>
      <c r="F13" s="66"/>
      <c r="G13" s="280"/>
      <c r="H13" s="157"/>
      <c r="I13" s="1"/>
      <c r="J13" s="1"/>
      <c r="K13" s="1"/>
    </row>
    <row r="14" spans="1:11" ht="12.75" customHeight="1" x14ac:dyDescent="0.2">
      <c r="A14" s="188"/>
      <c r="B14" s="68"/>
      <c r="C14" s="56" t="s">
        <v>422</v>
      </c>
      <c r="D14" s="58" t="s">
        <v>72</v>
      </c>
      <c r="E14" s="303">
        <f>'3400'!E18</f>
        <v>600</v>
      </c>
      <c r="F14" s="66"/>
      <c r="G14" s="280"/>
      <c r="H14" s="157"/>
      <c r="I14" s="1"/>
      <c r="J14" s="1"/>
      <c r="K14" s="1"/>
    </row>
    <row r="15" spans="1:11" ht="12.75" customHeight="1" x14ac:dyDescent="0.2">
      <c r="A15" s="188"/>
      <c r="B15" s="68"/>
      <c r="C15" s="56"/>
      <c r="D15" s="58"/>
      <c r="E15" s="303"/>
      <c r="F15" s="61"/>
      <c r="G15" s="280"/>
      <c r="H15" s="157"/>
      <c r="I15" s="1"/>
      <c r="J15" s="1"/>
      <c r="K15" s="1"/>
    </row>
    <row r="16" spans="1:11" ht="12.75" customHeight="1" x14ac:dyDescent="0.2">
      <c r="A16" s="188"/>
      <c r="B16" s="68"/>
      <c r="C16" s="56"/>
      <c r="D16" s="58"/>
      <c r="E16" s="60"/>
      <c r="F16" s="292"/>
      <c r="G16" s="280"/>
      <c r="H16" s="157"/>
      <c r="I16" s="1"/>
      <c r="J16" s="1"/>
      <c r="K16" s="1"/>
    </row>
    <row r="17" spans="1:11" ht="12.75" customHeight="1" x14ac:dyDescent="0.2">
      <c r="A17" s="188">
        <v>35.020000000000003</v>
      </c>
      <c r="B17" s="68"/>
      <c r="C17" s="190" t="s">
        <v>423</v>
      </c>
      <c r="D17" s="58"/>
      <c r="E17" s="60"/>
      <c r="F17" s="61"/>
      <c r="G17" s="280"/>
      <c r="H17" s="157"/>
      <c r="I17" s="1"/>
      <c r="J17" s="1"/>
      <c r="K17" s="1"/>
    </row>
    <row r="18" spans="1:11" ht="12.75" customHeight="1" x14ac:dyDescent="0.2">
      <c r="A18" s="188"/>
      <c r="B18" s="68"/>
      <c r="C18" s="190"/>
      <c r="D18" s="58"/>
      <c r="E18" s="60"/>
      <c r="F18" s="292"/>
      <c r="G18" s="280"/>
      <c r="H18" s="394"/>
      <c r="I18" s="1"/>
      <c r="J18" s="1"/>
      <c r="K18" s="1"/>
    </row>
    <row r="19" spans="1:11" ht="12.75" customHeight="1" x14ac:dyDescent="0.2">
      <c r="A19" s="188"/>
      <c r="B19" s="68"/>
      <c r="C19" s="56" t="s">
        <v>424</v>
      </c>
      <c r="D19" s="58"/>
      <c r="E19" s="303"/>
      <c r="F19" s="292"/>
      <c r="G19" s="280"/>
      <c r="H19" s="156"/>
      <c r="I19" s="5"/>
      <c r="J19" s="5"/>
      <c r="K19" s="5"/>
    </row>
    <row r="20" spans="1:11" ht="12.75" customHeight="1" x14ac:dyDescent="0.2">
      <c r="A20" s="188"/>
      <c r="B20" s="68"/>
      <c r="C20" s="56" t="s">
        <v>425</v>
      </c>
      <c r="D20" s="58"/>
      <c r="E20" s="60"/>
      <c r="F20" s="292"/>
      <c r="G20" s="280"/>
      <c r="H20" s="156"/>
      <c r="I20" s="5"/>
      <c r="J20" s="5"/>
      <c r="K20" s="5"/>
    </row>
    <row r="21" spans="1:11" ht="12.75" customHeight="1" x14ac:dyDescent="0.2">
      <c r="A21" s="188"/>
      <c r="B21" s="68"/>
      <c r="C21" s="56" t="s">
        <v>426</v>
      </c>
      <c r="D21" s="58" t="s">
        <v>139</v>
      </c>
      <c r="E21" s="303">
        <v>25</v>
      </c>
      <c r="F21" s="292"/>
      <c r="G21" s="280"/>
      <c r="H21" s="156"/>
      <c r="I21" s="5"/>
      <c r="J21" s="5"/>
      <c r="K21" s="5"/>
    </row>
    <row r="22" spans="1:11" ht="12.75" customHeight="1" x14ac:dyDescent="0.2">
      <c r="A22" s="192"/>
      <c r="B22" s="68"/>
      <c r="C22" s="56"/>
      <c r="D22" s="58"/>
      <c r="E22" s="303"/>
      <c r="F22" s="292"/>
      <c r="G22" s="280"/>
      <c r="H22" s="156"/>
      <c r="I22" s="5"/>
      <c r="J22" s="5"/>
      <c r="K22" s="5"/>
    </row>
    <row r="23" spans="1:11" ht="12.75" customHeight="1" x14ac:dyDescent="0.2">
      <c r="A23" s="188">
        <v>35.04</v>
      </c>
      <c r="B23" s="68"/>
      <c r="C23" s="190" t="s">
        <v>427</v>
      </c>
      <c r="D23" s="58" t="s">
        <v>95</v>
      </c>
      <c r="E23" s="303">
        <v>25</v>
      </c>
      <c r="F23" s="292"/>
      <c r="G23" s="280"/>
      <c r="H23" s="156"/>
      <c r="I23" s="5"/>
      <c r="J23" s="5"/>
      <c r="K23" s="5"/>
    </row>
    <row r="24" spans="1:11" ht="12.75" customHeight="1" x14ac:dyDescent="0.2">
      <c r="A24" s="192"/>
      <c r="B24" s="68"/>
      <c r="C24" s="56"/>
      <c r="D24" s="58"/>
      <c r="E24" s="60"/>
      <c r="F24" s="61"/>
      <c r="G24" s="280"/>
      <c r="H24" s="156"/>
      <c r="I24" s="5"/>
      <c r="J24" s="5"/>
      <c r="K24" s="5"/>
    </row>
    <row r="25" spans="1:11" ht="12.75" customHeight="1" x14ac:dyDescent="0.2">
      <c r="A25" s="188">
        <v>35.130000000000003</v>
      </c>
      <c r="B25" s="68"/>
      <c r="C25" s="190" t="s">
        <v>428</v>
      </c>
      <c r="D25" s="58" t="s">
        <v>72</v>
      </c>
      <c r="E25" s="303">
        <v>250</v>
      </c>
      <c r="F25" s="292"/>
      <c r="G25" s="280"/>
      <c r="H25" s="156"/>
      <c r="I25" s="5"/>
      <c r="J25" s="5"/>
      <c r="K25" s="5"/>
    </row>
    <row r="26" spans="1:11" ht="12.75" customHeight="1" x14ac:dyDescent="0.2">
      <c r="A26" s="188"/>
      <c r="B26" s="68"/>
      <c r="C26" s="190"/>
      <c r="D26" s="58"/>
      <c r="E26" s="60"/>
      <c r="F26" s="64"/>
      <c r="G26" s="280"/>
      <c r="H26" s="304"/>
      <c r="I26" s="5"/>
      <c r="J26" s="5"/>
      <c r="K26" s="5"/>
    </row>
    <row r="27" spans="1:11" ht="12.75" customHeight="1" x14ac:dyDescent="0.2">
      <c r="A27" s="192"/>
      <c r="B27" s="68"/>
      <c r="C27" s="56"/>
      <c r="D27" s="58"/>
      <c r="E27" s="60"/>
      <c r="F27" s="64"/>
      <c r="G27" s="280"/>
      <c r="H27" s="156"/>
      <c r="I27" s="5"/>
      <c r="J27" s="5"/>
      <c r="K27" s="5"/>
    </row>
    <row r="28" spans="1:11" ht="12.75" customHeight="1" x14ac:dyDescent="0.2">
      <c r="A28" s="188"/>
      <c r="B28" s="68"/>
      <c r="C28" s="56"/>
      <c r="D28" s="58"/>
      <c r="E28" s="303"/>
      <c r="F28" s="61"/>
      <c r="G28" s="280"/>
      <c r="H28" s="156"/>
      <c r="I28" s="5"/>
      <c r="J28" s="5"/>
      <c r="K28" s="5"/>
    </row>
    <row r="29" spans="1:11" ht="12.75" customHeight="1" x14ac:dyDescent="0.2">
      <c r="A29" s="192"/>
      <c r="B29" s="68"/>
      <c r="C29" s="56"/>
      <c r="D29" s="58"/>
      <c r="E29" s="303"/>
      <c r="F29" s="292"/>
      <c r="G29" s="280"/>
      <c r="H29" s="156"/>
      <c r="I29" s="5"/>
      <c r="J29" s="5"/>
      <c r="K29" s="5"/>
    </row>
    <row r="30" spans="1:11" ht="12.75" customHeight="1" x14ac:dyDescent="0.2">
      <c r="A30" s="192"/>
      <c r="B30" s="68"/>
      <c r="C30" s="56"/>
      <c r="D30" s="58"/>
      <c r="E30" s="59"/>
      <c r="F30" s="292"/>
      <c r="G30" s="280"/>
      <c r="H30" s="156"/>
      <c r="I30" s="5"/>
      <c r="J30" s="5"/>
      <c r="K30" s="5"/>
    </row>
    <row r="31" spans="1:11" ht="12.75" customHeight="1" x14ac:dyDescent="0.2">
      <c r="A31" s="388"/>
      <c r="B31" s="68"/>
      <c r="C31" s="190"/>
      <c r="D31" s="58"/>
      <c r="E31" s="60"/>
      <c r="F31" s="61"/>
      <c r="G31" s="280"/>
      <c r="H31" s="156"/>
      <c r="I31" s="5"/>
      <c r="J31" s="5"/>
      <c r="K31" s="5"/>
    </row>
    <row r="32" spans="1:11" ht="12.75" customHeight="1" x14ac:dyDescent="0.2">
      <c r="A32" s="258"/>
      <c r="B32" s="253"/>
      <c r="C32" s="190"/>
      <c r="D32" s="58"/>
      <c r="E32" s="60"/>
      <c r="F32" s="61"/>
      <c r="G32" s="280"/>
      <c r="H32" s="156"/>
      <c r="I32" s="5"/>
      <c r="J32" s="5"/>
      <c r="K32" s="5"/>
    </row>
    <row r="33" spans="1:11" ht="12.75" customHeight="1" x14ac:dyDescent="0.2">
      <c r="A33" s="258"/>
      <c r="B33" s="172"/>
      <c r="C33" s="258"/>
      <c r="D33" s="309"/>
      <c r="E33" s="303"/>
      <c r="F33" s="61"/>
      <c r="G33" s="280"/>
      <c r="H33" s="156"/>
      <c r="I33" s="5"/>
      <c r="J33" s="5"/>
      <c r="K33" s="5"/>
    </row>
    <row r="34" spans="1:11" ht="12.75" customHeight="1" x14ac:dyDescent="0.2">
      <c r="A34" s="192"/>
      <c r="B34" s="68"/>
      <c r="C34" s="56"/>
      <c r="D34" s="58"/>
      <c r="E34" s="303"/>
      <c r="F34" s="61"/>
      <c r="G34" s="280"/>
      <c r="H34" s="156"/>
      <c r="I34" s="5"/>
      <c r="J34" s="5"/>
      <c r="K34" s="5"/>
    </row>
    <row r="35" spans="1:11" ht="12.75" customHeight="1" x14ac:dyDescent="0.2">
      <c r="A35" s="188"/>
      <c r="B35" s="68"/>
      <c r="C35" s="190"/>
      <c r="D35" s="58"/>
      <c r="E35" s="303"/>
      <c r="F35" s="61"/>
      <c r="G35" s="280"/>
      <c r="H35" s="156"/>
      <c r="I35" s="5"/>
      <c r="J35" s="5"/>
      <c r="K35" s="5"/>
    </row>
    <row r="36" spans="1:11" ht="12.75" customHeight="1" x14ac:dyDescent="0.2">
      <c r="A36" s="192"/>
      <c r="B36" s="68"/>
      <c r="C36" s="56"/>
      <c r="D36" s="58"/>
      <c r="E36" s="303"/>
      <c r="F36" s="61"/>
      <c r="G36" s="391"/>
      <c r="H36" s="156"/>
      <c r="I36" s="5"/>
      <c r="J36" s="5"/>
      <c r="K36" s="5"/>
    </row>
    <row r="37" spans="1:11" ht="12.75" customHeight="1" x14ac:dyDescent="0.2">
      <c r="A37" s="188"/>
      <c r="B37" s="253"/>
      <c r="C37" s="339"/>
      <c r="D37" s="58"/>
      <c r="E37" s="395"/>
      <c r="F37" s="390"/>
      <c r="G37" s="391"/>
      <c r="H37" s="156"/>
      <c r="I37" s="5"/>
      <c r="J37" s="5"/>
      <c r="K37" s="5"/>
    </row>
    <row r="38" spans="1:11" ht="12.75" customHeight="1" thickBot="1" x14ac:dyDescent="0.3">
      <c r="A38" s="206"/>
      <c r="B38" s="207"/>
      <c r="C38" s="207"/>
      <c r="D38" s="208"/>
      <c r="E38" s="209"/>
      <c r="F38" s="207"/>
      <c r="G38" s="284"/>
      <c r="H38" s="157"/>
      <c r="I38" s="1"/>
      <c r="J38" s="1"/>
      <c r="K38" s="1"/>
    </row>
    <row r="39" spans="1:11" ht="19.5" customHeight="1" thickTop="1" x14ac:dyDescent="0.25">
      <c r="A39" s="212" t="s">
        <v>429</v>
      </c>
      <c r="B39" s="212"/>
      <c r="C39" s="212"/>
      <c r="D39" s="213"/>
      <c r="E39" s="214"/>
      <c r="F39" s="212"/>
      <c r="G39" s="285"/>
      <c r="H39" s="156"/>
      <c r="I39" s="5"/>
      <c r="J39" s="5"/>
      <c r="K39" s="5"/>
    </row>
    <row r="40" spans="1:11" ht="11.25" customHeight="1" x14ac:dyDescent="0.25">
      <c r="A40" s="5"/>
      <c r="B40" s="25"/>
      <c r="C40" s="25"/>
      <c r="D40" s="26"/>
      <c r="E40" s="27"/>
      <c r="F40" s="25"/>
      <c r="G40" s="45"/>
      <c r="H40" s="5"/>
      <c r="I40" s="5"/>
      <c r="J40" s="5"/>
      <c r="K40" s="5"/>
    </row>
    <row r="41" spans="1:11" ht="11.25" customHeight="1" x14ac:dyDescent="0.25">
      <c r="A41" s="1"/>
      <c r="B41" s="1"/>
      <c r="C41" s="1"/>
      <c r="D41" s="2"/>
      <c r="E41" s="3"/>
      <c r="F41" s="1"/>
      <c r="G41" s="38"/>
      <c r="H41" s="1"/>
      <c r="I41" s="1"/>
      <c r="J41" s="1"/>
      <c r="K41" s="1"/>
    </row>
    <row r="42" spans="1:11" ht="11.25" customHeight="1" x14ac:dyDescent="0.25">
      <c r="A42" s="1"/>
      <c r="B42" s="1"/>
      <c r="C42" s="1"/>
      <c r="D42" s="2"/>
      <c r="E42" s="3"/>
      <c r="F42" s="1"/>
      <c r="G42" s="38"/>
      <c r="H42" s="1"/>
      <c r="I42" s="1"/>
      <c r="J42" s="1"/>
      <c r="K42" s="1"/>
    </row>
    <row r="43" spans="1:11" ht="11.25" customHeight="1" x14ac:dyDescent="0.25">
      <c r="A43" s="1"/>
      <c r="B43" s="1"/>
      <c r="C43" s="1"/>
      <c r="D43" s="2"/>
      <c r="E43" s="3"/>
      <c r="F43" s="1"/>
      <c r="G43" s="38"/>
      <c r="H43" s="1"/>
      <c r="I43" s="1"/>
      <c r="J43" s="1"/>
      <c r="K43" s="1"/>
    </row>
    <row r="44" spans="1:11" ht="11.25" customHeight="1" x14ac:dyDescent="0.25">
      <c r="A44" s="1"/>
      <c r="B44" s="1"/>
      <c r="C44" s="1"/>
      <c r="D44" s="2"/>
      <c r="E44" s="3"/>
      <c r="F44" s="1"/>
      <c r="G44" s="38"/>
      <c r="H44" s="1"/>
      <c r="I44" s="1"/>
      <c r="J44" s="1"/>
      <c r="K44" s="1"/>
    </row>
    <row r="45" spans="1:11" ht="11.25" customHeight="1" x14ac:dyDescent="0.25">
      <c r="A45" s="1"/>
      <c r="B45" s="1"/>
      <c r="C45" s="1"/>
      <c r="D45" s="2"/>
      <c r="E45" s="3"/>
      <c r="F45" s="1"/>
      <c r="G45" s="38"/>
      <c r="H45" s="1"/>
      <c r="I45" s="1"/>
      <c r="J45" s="1"/>
      <c r="K45" s="1"/>
    </row>
    <row r="46" spans="1:11" ht="11.25" customHeight="1" x14ac:dyDescent="0.25">
      <c r="A46" s="1"/>
      <c r="B46" s="1"/>
      <c r="C46" s="1"/>
      <c r="D46" s="2"/>
      <c r="E46" s="3"/>
      <c r="F46" s="1"/>
      <c r="G46" s="38"/>
      <c r="H46" s="1"/>
      <c r="I46" s="1"/>
      <c r="J46" s="1"/>
      <c r="K46" s="1"/>
    </row>
    <row r="47" spans="1:11" ht="11.25" customHeight="1" x14ac:dyDescent="0.25">
      <c r="A47" s="1"/>
      <c r="B47" s="1"/>
      <c r="C47" s="1"/>
      <c r="D47" s="2"/>
      <c r="E47" s="3"/>
      <c r="F47" s="1"/>
      <c r="G47" s="38"/>
      <c r="H47" s="1"/>
      <c r="I47" s="1"/>
      <c r="J47" s="1"/>
      <c r="K47" s="1"/>
    </row>
    <row r="48" spans="1:11" ht="11.25" customHeight="1" x14ac:dyDescent="0.25">
      <c r="A48" s="1"/>
      <c r="B48" s="1"/>
      <c r="C48" s="1"/>
      <c r="D48" s="2"/>
      <c r="E48" s="3"/>
      <c r="F48" s="1"/>
      <c r="G48" s="38"/>
      <c r="H48" s="1"/>
      <c r="I48" s="1"/>
      <c r="J48" s="1"/>
      <c r="K48" s="1"/>
    </row>
    <row r="49" spans="1:11" ht="11.25" customHeight="1" x14ac:dyDescent="0.25">
      <c r="A49" s="1"/>
      <c r="B49" s="1"/>
      <c r="C49" s="1"/>
      <c r="D49" s="2"/>
      <c r="E49" s="3"/>
      <c r="F49" s="1"/>
      <c r="G49" s="38"/>
      <c r="H49" s="1"/>
      <c r="I49" s="1"/>
      <c r="J49" s="1"/>
      <c r="K49" s="1"/>
    </row>
    <row r="50" spans="1:11" ht="11.25" customHeight="1" x14ac:dyDescent="0.25">
      <c r="A50" s="1"/>
      <c r="B50" s="1"/>
      <c r="C50" s="1"/>
      <c r="D50" s="2"/>
      <c r="E50" s="3"/>
      <c r="F50" s="1"/>
      <c r="G50" s="38"/>
      <c r="H50" s="1"/>
      <c r="I50" s="1"/>
      <c r="J50" s="1"/>
      <c r="K50" s="1"/>
    </row>
    <row r="51" spans="1:11" ht="11.25" customHeight="1" x14ac:dyDescent="0.25">
      <c r="A51" s="1"/>
      <c r="B51" s="1"/>
      <c r="C51" s="1"/>
      <c r="D51" s="2"/>
      <c r="E51" s="3"/>
      <c r="F51" s="1"/>
      <c r="G51" s="38"/>
      <c r="H51" s="1"/>
      <c r="I51" s="1"/>
      <c r="J51" s="1"/>
      <c r="K51" s="1"/>
    </row>
    <row r="52" spans="1:11" ht="11.25" customHeight="1" x14ac:dyDescent="0.25">
      <c r="A52" s="1"/>
      <c r="B52" s="1"/>
      <c r="C52" s="1"/>
      <c r="D52" s="2"/>
      <c r="E52" s="3"/>
      <c r="F52" s="1"/>
      <c r="G52" s="38"/>
      <c r="H52" s="1"/>
      <c r="I52" s="1"/>
      <c r="J52" s="1"/>
      <c r="K52" s="1"/>
    </row>
    <row r="53" spans="1:11" ht="11.25" customHeight="1" x14ac:dyDescent="0.25">
      <c r="A53" s="1"/>
      <c r="B53" s="1"/>
      <c r="C53" s="1"/>
      <c r="D53" s="2"/>
      <c r="E53" s="3"/>
      <c r="F53" s="1"/>
      <c r="G53" s="38"/>
      <c r="H53" s="1"/>
      <c r="I53" s="1"/>
      <c r="J53" s="1"/>
      <c r="K53" s="1"/>
    </row>
    <row r="54" spans="1:11" ht="11.25" customHeight="1" x14ac:dyDescent="0.25">
      <c r="A54" s="1"/>
      <c r="B54" s="1"/>
      <c r="C54" s="1"/>
      <c r="D54" s="2"/>
      <c r="E54" s="3"/>
      <c r="F54" s="1"/>
      <c r="G54" s="38"/>
      <c r="H54" s="1"/>
      <c r="I54" s="1"/>
      <c r="J54" s="1"/>
      <c r="K54" s="1"/>
    </row>
    <row r="55" spans="1:11" ht="11.25" customHeight="1" x14ac:dyDescent="0.25">
      <c r="A55" s="1"/>
      <c r="B55" s="1"/>
      <c r="C55" s="1"/>
      <c r="D55" s="2"/>
      <c r="E55" s="3"/>
      <c r="F55" s="1"/>
      <c r="G55" s="38"/>
      <c r="H55" s="1"/>
      <c r="I55" s="1"/>
      <c r="J55" s="1"/>
      <c r="K55" s="1"/>
    </row>
    <row r="56" spans="1:11" ht="11.25" customHeight="1" x14ac:dyDescent="0.25">
      <c r="A56" s="1"/>
      <c r="B56" s="1"/>
      <c r="C56" s="1"/>
      <c r="D56" s="2"/>
      <c r="E56" s="3"/>
      <c r="F56" s="1"/>
      <c r="G56" s="38"/>
      <c r="H56" s="1"/>
      <c r="I56" s="1"/>
      <c r="J56" s="1"/>
      <c r="K56" s="1"/>
    </row>
    <row r="57" spans="1:11" ht="11.25" customHeight="1" x14ac:dyDescent="0.25">
      <c r="A57" s="1"/>
      <c r="B57" s="1"/>
      <c r="C57" s="1"/>
      <c r="D57" s="2"/>
      <c r="E57" s="3"/>
      <c r="F57" s="1"/>
      <c r="G57" s="38"/>
      <c r="H57" s="1"/>
      <c r="I57" s="1"/>
      <c r="J57" s="1"/>
      <c r="K57" s="1"/>
    </row>
    <row r="58" spans="1:11" ht="11.25" customHeight="1" x14ac:dyDescent="0.25">
      <c r="A58" s="1"/>
      <c r="B58" s="1"/>
      <c r="C58" s="1"/>
      <c r="D58" s="2"/>
      <c r="E58" s="3"/>
      <c r="F58" s="1"/>
      <c r="G58" s="38"/>
      <c r="H58" s="1"/>
      <c r="I58" s="1"/>
      <c r="J58" s="1"/>
      <c r="K58" s="1"/>
    </row>
    <row r="59" spans="1:11" ht="11.25" customHeight="1" x14ac:dyDescent="0.25">
      <c r="A59" s="1"/>
      <c r="B59" s="1"/>
      <c r="C59" s="1"/>
      <c r="D59" s="2"/>
      <c r="E59" s="3"/>
      <c r="F59" s="1"/>
      <c r="G59" s="38"/>
      <c r="H59" s="1"/>
      <c r="I59" s="1"/>
      <c r="J59" s="1"/>
      <c r="K59" s="1"/>
    </row>
    <row r="60" spans="1:11" ht="11.25" customHeight="1" x14ac:dyDescent="0.25">
      <c r="A60" s="1"/>
      <c r="B60" s="1"/>
      <c r="C60" s="1"/>
      <c r="D60" s="2"/>
      <c r="E60" s="3"/>
      <c r="F60" s="1"/>
      <c r="G60" s="38"/>
      <c r="H60" s="1"/>
      <c r="I60" s="1"/>
      <c r="J60" s="1"/>
      <c r="K60" s="1"/>
    </row>
    <row r="61" spans="1:11" ht="11.25" customHeight="1" x14ac:dyDescent="0.25">
      <c r="A61" s="1"/>
      <c r="B61" s="1"/>
      <c r="C61" s="1"/>
      <c r="D61" s="2"/>
      <c r="E61" s="3"/>
      <c r="F61" s="1"/>
      <c r="G61" s="38"/>
      <c r="H61" s="1"/>
      <c r="I61" s="1"/>
      <c r="J61" s="1"/>
      <c r="K61" s="1"/>
    </row>
    <row r="62" spans="1:11" ht="11.25" customHeight="1" x14ac:dyDescent="0.25">
      <c r="A62" s="1"/>
      <c r="B62" s="1"/>
      <c r="C62" s="1"/>
      <c r="D62" s="2"/>
      <c r="E62" s="3"/>
      <c r="F62" s="1"/>
      <c r="G62" s="38"/>
      <c r="H62" s="1"/>
      <c r="I62" s="1"/>
      <c r="J62" s="1"/>
      <c r="K62" s="1"/>
    </row>
    <row r="63" spans="1:11" ht="11.25" customHeight="1" x14ac:dyDescent="0.25">
      <c r="A63" s="1"/>
      <c r="B63" s="1"/>
      <c r="C63" s="1"/>
      <c r="D63" s="2"/>
      <c r="E63" s="3"/>
      <c r="F63" s="1"/>
      <c r="G63" s="38"/>
      <c r="H63" s="1"/>
      <c r="I63" s="1"/>
      <c r="J63" s="1"/>
      <c r="K63" s="1"/>
    </row>
    <row r="64" spans="1:11" ht="11.25" customHeight="1" x14ac:dyDescent="0.25">
      <c r="A64" s="1"/>
      <c r="B64" s="1"/>
      <c r="C64" s="1"/>
      <c r="D64" s="2"/>
      <c r="E64" s="3"/>
      <c r="F64" s="1"/>
      <c r="G64" s="38"/>
      <c r="H64" s="1"/>
      <c r="I64" s="1"/>
      <c r="J64" s="1"/>
      <c r="K64" s="1"/>
    </row>
    <row r="65" spans="1:11" ht="11.25" customHeight="1" x14ac:dyDescent="0.25">
      <c r="A65" s="1"/>
      <c r="B65" s="1"/>
      <c r="C65" s="1"/>
      <c r="D65" s="2"/>
      <c r="E65" s="3"/>
      <c r="F65" s="1"/>
      <c r="G65" s="38"/>
      <c r="H65" s="1"/>
      <c r="I65" s="1"/>
      <c r="J65" s="1"/>
      <c r="K65" s="1"/>
    </row>
    <row r="66" spans="1:11" ht="11.25" customHeight="1" x14ac:dyDescent="0.25">
      <c r="A66" s="1"/>
      <c r="B66" s="1"/>
      <c r="C66" s="1"/>
      <c r="D66" s="2"/>
      <c r="E66" s="3"/>
      <c r="F66" s="1"/>
      <c r="G66" s="38"/>
      <c r="H66" s="1"/>
      <c r="I66" s="1"/>
      <c r="J66" s="1"/>
      <c r="K66" s="1"/>
    </row>
    <row r="67" spans="1:11" ht="11.25" customHeight="1" x14ac:dyDescent="0.25">
      <c r="A67" s="1"/>
      <c r="B67" s="1"/>
      <c r="C67" s="1"/>
      <c r="D67" s="2"/>
      <c r="E67" s="3"/>
      <c r="F67" s="1"/>
      <c r="G67" s="38"/>
      <c r="H67" s="1"/>
      <c r="I67" s="1"/>
      <c r="J67" s="1"/>
      <c r="K67" s="1"/>
    </row>
    <row r="68" spans="1:11" ht="11.25" customHeight="1" x14ac:dyDescent="0.25">
      <c r="A68" s="1"/>
      <c r="B68" s="1"/>
      <c r="C68" s="1"/>
      <c r="D68" s="2"/>
      <c r="E68" s="3"/>
      <c r="F68" s="1"/>
      <c r="G68" s="38"/>
      <c r="H68" s="1"/>
      <c r="I68" s="1"/>
      <c r="J68" s="1"/>
      <c r="K68" s="1"/>
    </row>
    <row r="69" spans="1:11" ht="11.25" customHeight="1" x14ac:dyDescent="0.25">
      <c r="A69" s="1"/>
      <c r="B69" s="1"/>
      <c r="C69" s="1"/>
      <c r="D69" s="2"/>
      <c r="E69" s="3"/>
      <c r="F69" s="1"/>
      <c r="G69" s="38"/>
      <c r="H69" s="1"/>
      <c r="I69" s="1"/>
      <c r="J69" s="1"/>
      <c r="K69" s="1"/>
    </row>
    <row r="70" spans="1:11" ht="11.25" customHeight="1" x14ac:dyDescent="0.25">
      <c r="A70" s="1"/>
      <c r="B70" s="1"/>
      <c r="C70" s="1"/>
      <c r="D70" s="2"/>
      <c r="E70" s="3"/>
      <c r="F70" s="1"/>
      <c r="G70" s="38"/>
      <c r="H70" s="1"/>
      <c r="I70" s="1"/>
      <c r="J70" s="1"/>
      <c r="K70" s="1"/>
    </row>
    <row r="71" spans="1:11" ht="11.25" customHeight="1" x14ac:dyDescent="0.25">
      <c r="A71" s="1"/>
      <c r="B71" s="1"/>
      <c r="C71" s="1"/>
      <c r="D71" s="2"/>
      <c r="E71" s="3"/>
      <c r="F71" s="1"/>
      <c r="G71" s="38"/>
      <c r="H71" s="1"/>
      <c r="I71" s="1"/>
      <c r="J71" s="1"/>
      <c r="K71" s="1"/>
    </row>
    <row r="72" spans="1:11" ht="11.25" customHeight="1" x14ac:dyDescent="0.25">
      <c r="A72" s="1"/>
      <c r="B72" s="1"/>
      <c r="C72" s="1"/>
      <c r="D72" s="2"/>
      <c r="E72" s="3"/>
      <c r="F72" s="1"/>
      <c r="G72" s="38"/>
      <c r="H72" s="1"/>
      <c r="I72" s="1"/>
      <c r="J72" s="1"/>
      <c r="K72" s="1"/>
    </row>
    <row r="73" spans="1:11" ht="11.25" customHeight="1" x14ac:dyDescent="0.25">
      <c r="A73" s="1"/>
      <c r="B73" s="1"/>
      <c r="C73" s="1"/>
      <c r="D73" s="2"/>
      <c r="E73" s="3"/>
      <c r="F73" s="1"/>
      <c r="G73" s="38"/>
      <c r="H73" s="1"/>
      <c r="I73" s="1"/>
      <c r="J73" s="1"/>
      <c r="K73" s="1"/>
    </row>
    <row r="74" spans="1:11" ht="11.25" customHeight="1" x14ac:dyDescent="0.25">
      <c r="A74" s="1"/>
      <c r="B74" s="1"/>
      <c r="C74" s="1"/>
      <c r="D74" s="2"/>
      <c r="E74" s="3"/>
      <c r="F74" s="1"/>
      <c r="G74" s="38"/>
      <c r="H74" s="1"/>
      <c r="I74" s="1"/>
      <c r="J74" s="1"/>
      <c r="K74" s="1"/>
    </row>
    <row r="75" spans="1:11" ht="11.25" customHeight="1" x14ac:dyDescent="0.25">
      <c r="A75" s="1"/>
      <c r="B75" s="1"/>
      <c r="C75" s="1"/>
      <c r="D75" s="2"/>
      <c r="E75" s="3"/>
      <c r="F75" s="1"/>
      <c r="G75" s="38"/>
      <c r="H75" s="1"/>
      <c r="I75" s="1"/>
      <c r="J75" s="1"/>
      <c r="K75" s="1"/>
    </row>
    <row r="76" spans="1:11" ht="11.25" customHeight="1" x14ac:dyDescent="0.25">
      <c r="A76" s="1"/>
      <c r="B76" s="1"/>
      <c r="C76" s="1"/>
      <c r="D76" s="2"/>
      <c r="E76" s="3"/>
      <c r="F76" s="1"/>
      <c r="G76" s="38"/>
      <c r="H76" s="1"/>
      <c r="I76" s="1"/>
      <c r="J76" s="1"/>
      <c r="K76" s="1"/>
    </row>
    <row r="77" spans="1:11" ht="11.25" customHeight="1" x14ac:dyDescent="0.25">
      <c r="A77" s="1"/>
      <c r="B77" s="1"/>
      <c r="C77" s="1"/>
      <c r="D77" s="2"/>
      <c r="E77" s="3"/>
      <c r="F77" s="1"/>
      <c r="G77" s="38"/>
      <c r="H77" s="1"/>
      <c r="I77" s="1"/>
      <c r="J77" s="1"/>
      <c r="K77" s="1"/>
    </row>
    <row r="78" spans="1:11" ht="11.25" customHeight="1" x14ac:dyDescent="0.25">
      <c r="A78" s="1"/>
      <c r="B78" s="1"/>
      <c r="C78" s="1"/>
      <c r="D78" s="2"/>
      <c r="E78" s="3"/>
      <c r="F78" s="1"/>
      <c r="G78" s="38"/>
      <c r="H78" s="1"/>
      <c r="I78" s="1"/>
      <c r="J78" s="1"/>
      <c r="K78" s="1"/>
    </row>
  </sheetData>
  <mergeCells count="4">
    <mergeCell ref="B3:B4"/>
    <mergeCell ref="C3:C4"/>
    <mergeCell ref="D3:D4"/>
    <mergeCell ref="F3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84BD-45DB-42FF-B0E3-A5AD59289B1D}">
  <sheetPr>
    <tabColor rgb="FFFF0000"/>
  </sheetPr>
  <dimension ref="A2:H2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8.7109375" customWidth="1"/>
    <col min="6" max="6" width="11.7109375" customWidth="1"/>
    <col min="7" max="7" width="14.28515625" bestFit="1" customWidth="1"/>
  </cols>
  <sheetData>
    <row r="2" spans="1:8" x14ac:dyDescent="0.25">
      <c r="A2" s="156" t="str">
        <f>'3400'!A2</f>
        <v xml:space="preserve">SCHEDULE A: BOSHAKGE BRIDGE </v>
      </c>
      <c r="B2" s="157"/>
      <c r="C2" s="157"/>
      <c r="D2" s="158"/>
      <c r="E2" s="159"/>
      <c r="F2" s="157"/>
      <c r="G2" s="264"/>
      <c r="H2" s="57"/>
    </row>
    <row r="3" spans="1:8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57"/>
    </row>
    <row r="4" spans="1:8" ht="15.75" thickBot="1" x14ac:dyDescent="0.3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57"/>
    </row>
    <row r="5" spans="1:8" ht="15.75" thickTop="1" x14ac:dyDescent="0.25">
      <c r="A5" s="172"/>
      <c r="B5" s="167"/>
      <c r="C5" s="167"/>
      <c r="D5" s="168"/>
      <c r="E5" s="169"/>
      <c r="F5" s="243"/>
      <c r="G5" s="276"/>
      <c r="H5" s="57"/>
    </row>
    <row r="6" spans="1:8" x14ac:dyDescent="0.2">
      <c r="A6" s="176"/>
      <c r="B6" s="177"/>
      <c r="C6" s="178" t="s">
        <v>375</v>
      </c>
      <c r="D6" s="179"/>
      <c r="E6" s="60"/>
      <c r="F6" s="247"/>
      <c r="G6" s="278"/>
      <c r="H6" s="57"/>
    </row>
    <row r="7" spans="1:8" x14ac:dyDescent="0.2">
      <c r="A7" s="182"/>
      <c r="B7" s="178"/>
      <c r="C7" s="183"/>
      <c r="D7" s="60"/>
      <c r="E7" s="60"/>
      <c r="F7" s="247"/>
      <c r="G7" s="280"/>
      <c r="H7" s="57"/>
    </row>
    <row r="8" spans="1:8" x14ac:dyDescent="0.2">
      <c r="A8" s="184">
        <v>5100</v>
      </c>
      <c r="B8" s="178"/>
      <c r="C8" s="183" t="s">
        <v>376</v>
      </c>
      <c r="D8" s="185"/>
      <c r="E8" s="185"/>
      <c r="F8" s="249"/>
      <c r="G8" s="280"/>
      <c r="H8" s="57"/>
    </row>
    <row r="9" spans="1:8" x14ac:dyDescent="0.2">
      <c r="A9" s="187"/>
      <c r="B9" s="336"/>
      <c r="C9" s="183" t="s">
        <v>377</v>
      </c>
      <c r="D9" s="185"/>
      <c r="E9" s="185"/>
      <c r="F9" s="252"/>
      <c r="G9" s="280"/>
      <c r="H9" s="57"/>
    </row>
    <row r="10" spans="1:8" x14ac:dyDescent="0.2">
      <c r="A10" s="188"/>
      <c r="B10" s="68"/>
      <c r="C10" s="56"/>
      <c r="D10" s="58"/>
      <c r="E10" s="303"/>
      <c r="F10" s="61"/>
      <c r="G10" s="280"/>
      <c r="H10" s="57"/>
    </row>
    <row r="11" spans="1:8" x14ac:dyDescent="0.2">
      <c r="A11" s="188">
        <v>51.01</v>
      </c>
      <c r="B11" s="253"/>
      <c r="C11" s="190" t="s">
        <v>378</v>
      </c>
      <c r="D11" s="58"/>
      <c r="E11" s="303"/>
      <c r="F11" s="61"/>
      <c r="G11" s="280"/>
      <c r="H11" s="57"/>
    </row>
    <row r="12" spans="1:8" x14ac:dyDescent="0.2">
      <c r="A12" s="188"/>
      <c r="B12" s="68"/>
      <c r="C12" s="190"/>
      <c r="D12" s="58"/>
      <c r="E12" s="303"/>
      <c r="F12" s="61"/>
      <c r="G12" s="280"/>
      <c r="H12" s="57"/>
    </row>
    <row r="13" spans="1:8" s="73" customFormat="1" ht="24" x14ac:dyDescent="0.25">
      <c r="A13" s="307"/>
      <c r="B13" s="308"/>
      <c r="C13" s="396" t="s">
        <v>464</v>
      </c>
      <c r="D13" s="309" t="s">
        <v>38</v>
      </c>
      <c r="E13" s="310">
        <v>300</v>
      </c>
      <c r="F13" s="305"/>
      <c r="G13" s="384"/>
      <c r="H13" s="311"/>
    </row>
    <row r="14" spans="1:8" x14ac:dyDescent="0.2">
      <c r="A14" s="187"/>
      <c r="B14" s="336"/>
      <c r="C14" s="56"/>
      <c r="D14" s="58"/>
      <c r="E14" s="303"/>
      <c r="F14" s="61"/>
      <c r="G14" s="280"/>
      <c r="H14" s="57"/>
    </row>
    <row r="15" spans="1:8" x14ac:dyDescent="0.2">
      <c r="A15" s="187"/>
      <c r="B15" s="336"/>
      <c r="C15" s="56"/>
      <c r="D15" s="58"/>
      <c r="E15" s="303"/>
      <c r="F15" s="61"/>
      <c r="G15" s="280"/>
      <c r="H15" s="57"/>
    </row>
    <row r="16" spans="1:8" x14ac:dyDescent="0.2">
      <c r="A16" s="187"/>
      <c r="B16" s="336"/>
      <c r="C16" s="56"/>
      <c r="D16" s="58"/>
      <c r="E16" s="303"/>
      <c r="F16" s="61"/>
      <c r="G16" s="280"/>
      <c r="H16" s="57"/>
    </row>
    <row r="17" spans="1:8" x14ac:dyDescent="0.2">
      <c r="A17" s="187"/>
      <c r="B17" s="336"/>
      <c r="C17" s="56"/>
      <c r="D17" s="58"/>
      <c r="E17" s="303"/>
      <c r="F17" s="61"/>
      <c r="G17" s="280"/>
      <c r="H17" s="57"/>
    </row>
    <row r="18" spans="1:8" x14ac:dyDescent="0.2">
      <c r="A18" s="187"/>
      <c r="B18" s="336"/>
      <c r="C18" s="56"/>
      <c r="D18" s="58"/>
      <c r="E18" s="303"/>
      <c r="F18" s="61"/>
      <c r="G18" s="280"/>
      <c r="H18" s="57"/>
    </row>
    <row r="19" spans="1:8" x14ac:dyDescent="0.2">
      <c r="A19" s="188"/>
      <c r="B19" s="68"/>
      <c r="C19" s="56"/>
      <c r="D19" s="58"/>
      <c r="E19" s="60"/>
      <c r="F19" s="61"/>
      <c r="G19" s="280"/>
      <c r="H19" s="57"/>
    </row>
    <row r="20" spans="1:8" x14ac:dyDescent="0.2">
      <c r="A20" s="192"/>
      <c r="B20" s="68"/>
      <c r="C20" s="56"/>
      <c r="D20" s="58"/>
      <c r="E20" s="303"/>
      <c r="F20" s="64"/>
      <c r="G20" s="280"/>
      <c r="H20" s="57"/>
    </row>
    <row r="21" spans="1:8" x14ac:dyDescent="0.2">
      <c r="A21" s="258"/>
      <c r="B21" s="172"/>
      <c r="C21" s="258"/>
      <c r="D21" s="309"/>
      <c r="E21" s="303"/>
      <c r="F21" s="61"/>
      <c r="G21" s="256"/>
      <c r="H21" s="57"/>
    </row>
    <row r="22" spans="1:8" ht="15.75" thickBot="1" x14ac:dyDescent="0.3">
      <c r="A22" s="206"/>
      <c r="B22" s="207"/>
      <c r="C22" s="207"/>
      <c r="D22" s="208"/>
      <c r="E22" s="209"/>
      <c r="F22" s="207"/>
      <c r="G22" s="284"/>
      <c r="H22" s="57"/>
    </row>
    <row r="23" spans="1:8" ht="15.75" thickTop="1" x14ac:dyDescent="0.25">
      <c r="A23" s="212" t="s">
        <v>535</v>
      </c>
      <c r="B23" s="212"/>
      <c r="C23" s="212"/>
      <c r="D23" s="213"/>
      <c r="E23" s="214"/>
      <c r="F23" s="212"/>
      <c r="G23" s="285"/>
      <c r="H23" s="57"/>
    </row>
  </sheetData>
  <mergeCells count="4">
    <mergeCell ref="B3:B4"/>
    <mergeCell ref="C3:C4"/>
    <mergeCell ref="D3:D4"/>
    <mergeCell ref="F3:F4"/>
  </mergeCells>
  <pageMargins left="0.7" right="0.7" top="0.75" bottom="0.75" header="0.3" footer="0.3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77"/>
  <sheetViews>
    <sheetView topLeftCell="A20" zoomScaleNormal="100" workbookViewId="0">
      <selection activeCell="B16" sqref="B16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6" width="8.7109375" customWidth="1"/>
    <col min="7" max="7" width="13.7109375" customWidth="1"/>
    <col min="8" max="11" width="8" customWidth="1"/>
  </cols>
  <sheetData>
    <row r="1" spans="1:11" ht="11.25" customHeight="1" x14ac:dyDescent="0.25">
      <c r="A1" s="1"/>
      <c r="B1" s="1"/>
      <c r="C1" s="1"/>
      <c r="D1" s="2"/>
      <c r="E1" s="3"/>
      <c r="F1" s="1"/>
      <c r="G1" s="39"/>
      <c r="H1" s="1"/>
      <c r="I1" s="1"/>
      <c r="J1" s="1"/>
      <c r="K1" s="1"/>
    </row>
    <row r="2" spans="1:11" ht="11.25" customHeight="1" x14ac:dyDescent="0.25">
      <c r="A2" s="156" t="str">
        <f>'5100'!A2</f>
        <v xml:space="preserve">SCHEDULE A: BOSHAKGE BRIDGE </v>
      </c>
      <c r="B2" s="157"/>
      <c r="C2" s="157"/>
      <c r="D2" s="158"/>
      <c r="E2" s="159"/>
      <c r="F2" s="157"/>
      <c r="G2" s="264"/>
      <c r="H2" s="157"/>
      <c r="I2" s="1"/>
      <c r="J2" s="1"/>
      <c r="K2" s="1"/>
    </row>
    <row r="3" spans="1:11" ht="11.25" customHeight="1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238"/>
      <c r="I3" s="8"/>
      <c r="J3" s="8"/>
      <c r="K3" s="8"/>
    </row>
    <row r="4" spans="1:11" ht="11.25" customHeight="1" x14ac:dyDescent="0.25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238"/>
      <c r="I4" s="8"/>
      <c r="J4" s="8"/>
      <c r="K4" s="8"/>
    </row>
    <row r="5" spans="1:11" ht="12.75" customHeight="1" x14ac:dyDescent="0.25">
      <c r="A5" s="172"/>
      <c r="B5" s="167"/>
      <c r="C5" s="167"/>
      <c r="D5" s="168"/>
      <c r="E5" s="169"/>
      <c r="F5" s="243"/>
      <c r="G5" s="276"/>
      <c r="H5" s="157"/>
      <c r="I5" s="1"/>
      <c r="J5" s="1"/>
      <c r="K5" s="1"/>
    </row>
    <row r="6" spans="1:11" ht="12.75" customHeight="1" x14ac:dyDescent="0.2">
      <c r="A6" s="176"/>
      <c r="B6" s="177"/>
      <c r="C6" s="178" t="s">
        <v>156</v>
      </c>
      <c r="D6" s="179"/>
      <c r="E6" s="60"/>
      <c r="F6" s="277"/>
      <c r="G6" s="278"/>
      <c r="H6" s="157"/>
      <c r="I6" s="1"/>
      <c r="J6" s="1"/>
      <c r="K6" s="1"/>
    </row>
    <row r="7" spans="1:11" ht="12.75" customHeight="1" x14ac:dyDescent="0.2">
      <c r="A7" s="182"/>
      <c r="B7" s="178"/>
      <c r="C7" s="183"/>
      <c r="D7" s="60"/>
      <c r="E7" s="60"/>
      <c r="F7" s="277"/>
      <c r="G7" s="278"/>
      <c r="H7" s="157"/>
      <c r="I7" s="1"/>
      <c r="J7" s="1"/>
      <c r="K7" s="1"/>
    </row>
    <row r="8" spans="1:11" ht="12.75" customHeight="1" x14ac:dyDescent="0.2">
      <c r="A8" s="184">
        <v>5200</v>
      </c>
      <c r="B8" s="178"/>
      <c r="C8" s="183" t="s">
        <v>157</v>
      </c>
      <c r="D8" s="185"/>
      <c r="E8" s="185"/>
      <c r="F8" s="321"/>
      <c r="G8" s="278"/>
      <c r="H8" s="157"/>
      <c r="I8" s="1"/>
      <c r="J8" s="1"/>
      <c r="K8" s="1"/>
    </row>
    <row r="9" spans="1:11" ht="12.75" customHeight="1" x14ac:dyDescent="0.2">
      <c r="A9" s="184"/>
      <c r="B9" s="177"/>
      <c r="C9" s="183"/>
      <c r="D9" s="185"/>
      <c r="E9" s="185"/>
      <c r="F9" s="321"/>
      <c r="G9" s="278"/>
      <c r="H9" s="157"/>
      <c r="I9" s="1"/>
      <c r="J9" s="1"/>
      <c r="K9" s="1"/>
    </row>
    <row r="10" spans="1:11" ht="12.75" customHeight="1" x14ac:dyDescent="0.2">
      <c r="A10" s="188">
        <v>52.01</v>
      </c>
      <c r="B10" s="253"/>
      <c r="C10" s="190" t="s">
        <v>158</v>
      </c>
      <c r="D10" s="58"/>
      <c r="E10" s="58"/>
      <c r="F10" s="397"/>
      <c r="G10" s="280"/>
      <c r="H10" s="157"/>
      <c r="I10" s="1"/>
      <c r="J10" s="1"/>
      <c r="K10" s="1"/>
    </row>
    <row r="11" spans="1:11" ht="12.75" customHeight="1" x14ac:dyDescent="0.2">
      <c r="A11" s="188"/>
      <c r="B11" s="253"/>
      <c r="C11" s="190"/>
      <c r="D11" s="58"/>
      <c r="E11" s="58"/>
      <c r="F11" s="267"/>
      <c r="G11" s="280"/>
      <c r="H11" s="157"/>
      <c r="I11" s="1"/>
      <c r="J11" s="1"/>
      <c r="K11" s="1"/>
    </row>
    <row r="12" spans="1:11" ht="12.75" customHeight="1" x14ac:dyDescent="0.2">
      <c r="A12" s="188"/>
      <c r="B12" s="253"/>
      <c r="C12" s="56" t="s">
        <v>259</v>
      </c>
      <c r="D12" s="58" t="s">
        <v>114</v>
      </c>
      <c r="E12" s="303">
        <f>47*5*1.1</f>
        <v>258.5</v>
      </c>
      <c r="F12" s="281"/>
      <c r="G12" s="280"/>
      <c r="H12" s="157"/>
      <c r="I12" s="1"/>
      <c r="J12" s="1"/>
      <c r="K12" s="1"/>
    </row>
    <row r="13" spans="1:11" ht="12.75" customHeight="1" x14ac:dyDescent="0.2">
      <c r="A13" s="188"/>
      <c r="B13" s="253"/>
      <c r="C13" s="190"/>
      <c r="D13" s="58"/>
      <c r="E13" s="58"/>
      <c r="F13" s="397"/>
      <c r="G13" s="280"/>
      <c r="H13" s="157"/>
      <c r="I13" s="1"/>
      <c r="J13" s="1"/>
      <c r="K13" s="1"/>
    </row>
    <row r="14" spans="1:11" ht="12.75" customHeight="1" x14ac:dyDescent="0.2">
      <c r="A14" s="188"/>
      <c r="B14" s="253"/>
      <c r="C14" s="56" t="s">
        <v>159</v>
      </c>
      <c r="D14" s="58" t="s">
        <v>160</v>
      </c>
      <c r="E14" s="303">
        <f>E12</f>
        <v>258.5</v>
      </c>
      <c r="F14" s="281"/>
      <c r="G14" s="280"/>
      <c r="H14" s="157"/>
      <c r="I14" s="1"/>
      <c r="J14" s="1"/>
      <c r="K14" s="1"/>
    </row>
    <row r="15" spans="1:11" ht="12.75" customHeight="1" x14ac:dyDescent="0.2">
      <c r="A15" s="188"/>
      <c r="B15" s="68"/>
      <c r="C15" s="56"/>
      <c r="D15" s="58"/>
      <c r="E15" s="303"/>
      <c r="F15" s="281"/>
      <c r="G15" s="280"/>
      <c r="H15" s="157"/>
      <c r="I15" s="1"/>
      <c r="J15" s="1"/>
      <c r="K15" s="1"/>
    </row>
    <row r="16" spans="1:11" ht="12.75" customHeight="1" x14ac:dyDescent="0.2">
      <c r="A16" s="188">
        <v>52.02</v>
      </c>
      <c r="B16" s="253"/>
      <c r="C16" s="56" t="s">
        <v>161</v>
      </c>
      <c r="D16" s="58" t="s">
        <v>162</v>
      </c>
      <c r="E16" s="303">
        <f>10*1*4</f>
        <v>40</v>
      </c>
      <c r="F16" s="281"/>
      <c r="G16" s="280"/>
      <c r="H16" s="157"/>
      <c r="I16" s="1"/>
      <c r="J16" s="1"/>
      <c r="K16" s="1"/>
    </row>
    <row r="17" spans="1:11" ht="12.75" customHeight="1" x14ac:dyDescent="0.2">
      <c r="A17" s="188"/>
      <c r="B17" s="253"/>
      <c r="C17" s="56"/>
      <c r="D17" s="58"/>
      <c r="E17" s="303"/>
      <c r="F17" s="281"/>
      <c r="G17" s="280"/>
      <c r="H17" s="157"/>
      <c r="I17" s="1"/>
      <c r="J17" s="1"/>
      <c r="K17" s="1"/>
    </row>
    <row r="18" spans="1:11" ht="12.75" customHeight="1" x14ac:dyDescent="0.2">
      <c r="A18" s="188">
        <v>52.03</v>
      </c>
      <c r="B18" s="253"/>
      <c r="C18" s="190" t="s">
        <v>163</v>
      </c>
      <c r="D18" s="58"/>
      <c r="E18" s="303"/>
      <c r="F18" s="281"/>
      <c r="G18" s="280"/>
      <c r="H18" s="157"/>
      <c r="I18" s="1"/>
      <c r="J18" s="1"/>
      <c r="K18" s="1"/>
    </row>
    <row r="19" spans="1:11" ht="12.75" customHeight="1" x14ac:dyDescent="0.2">
      <c r="A19" s="188"/>
      <c r="B19" s="253"/>
      <c r="C19" s="190"/>
      <c r="D19" s="58"/>
      <c r="E19" s="60"/>
      <c r="F19" s="255"/>
      <c r="G19" s="280"/>
      <c r="H19" s="157"/>
      <c r="I19" s="1"/>
      <c r="J19" s="1"/>
      <c r="K19" s="1"/>
    </row>
    <row r="20" spans="1:11" ht="12.75" customHeight="1" x14ac:dyDescent="0.2">
      <c r="A20" s="188"/>
      <c r="B20" s="253"/>
      <c r="C20" s="56" t="s">
        <v>164</v>
      </c>
      <c r="D20" s="58"/>
      <c r="E20" s="303"/>
      <c r="F20" s="281"/>
      <c r="G20" s="280"/>
      <c r="H20" s="157"/>
      <c r="I20" s="1"/>
      <c r="J20" s="1"/>
      <c r="K20" s="1"/>
    </row>
    <row r="21" spans="1:11" ht="12.75" customHeight="1" x14ac:dyDescent="0.2">
      <c r="A21" s="188"/>
      <c r="B21" s="253"/>
      <c r="C21" s="56"/>
      <c r="D21" s="58"/>
      <c r="E21" s="303"/>
      <c r="F21" s="281"/>
      <c r="G21" s="280"/>
      <c r="H21" s="157"/>
      <c r="I21" s="1"/>
      <c r="J21" s="1"/>
      <c r="K21" s="1"/>
    </row>
    <row r="22" spans="1:11" ht="12.75" customHeight="1" x14ac:dyDescent="0.2">
      <c r="A22" s="188"/>
      <c r="B22" s="68"/>
      <c r="C22" s="56" t="s">
        <v>260</v>
      </c>
      <c r="D22" s="58"/>
      <c r="E22" s="60"/>
      <c r="F22" s="255"/>
      <c r="G22" s="280"/>
      <c r="H22" s="157"/>
      <c r="I22" s="1"/>
      <c r="J22" s="1"/>
      <c r="K22" s="1"/>
    </row>
    <row r="23" spans="1:11" ht="12.75" customHeight="1" x14ac:dyDescent="0.2">
      <c r="A23" s="188"/>
      <c r="B23" s="68"/>
      <c r="C23" s="56" t="s">
        <v>165</v>
      </c>
      <c r="D23" s="58"/>
      <c r="E23" s="303"/>
      <c r="F23" s="281"/>
      <c r="G23" s="280"/>
      <c r="H23" s="157"/>
      <c r="I23" s="1"/>
      <c r="J23" s="1"/>
      <c r="K23" s="1"/>
    </row>
    <row r="24" spans="1:11" ht="12.75" customHeight="1" x14ac:dyDescent="0.2">
      <c r="A24" s="188"/>
      <c r="B24" s="253"/>
      <c r="C24" s="56" t="s">
        <v>166</v>
      </c>
      <c r="D24" s="58" t="s">
        <v>167</v>
      </c>
      <c r="E24" s="303">
        <v>420</v>
      </c>
      <c r="F24" s="398"/>
      <c r="G24" s="280"/>
      <c r="H24" s="157"/>
      <c r="I24" s="1"/>
      <c r="J24" s="1"/>
      <c r="K24" s="1"/>
    </row>
    <row r="25" spans="1:11" ht="12.75" customHeight="1" x14ac:dyDescent="0.2">
      <c r="A25" s="188"/>
      <c r="B25" s="253"/>
      <c r="C25" s="190"/>
      <c r="D25" s="58"/>
      <c r="E25" s="60"/>
      <c r="F25" s="255"/>
      <c r="G25" s="280"/>
      <c r="H25" s="157"/>
      <c r="I25" s="1"/>
      <c r="J25" s="1"/>
      <c r="K25" s="1"/>
    </row>
    <row r="26" spans="1:11" ht="12.75" customHeight="1" x14ac:dyDescent="0.2">
      <c r="A26" s="188"/>
      <c r="B26" s="253"/>
      <c r="C26" s="56" t="s">
        <v>168</v>
      </c>
      <c r="D26" s="58"/>
      <c r="E26" s="303"/>
      <c r="F26" s="281"/>
      <c r="G26" s="280"/>
      <c r="H26" s="157"/>
      <c r="I26" s="1"/>
      <c r="J26" s="1"/>
      <c r="K26" s="1"/>
    </row>
    <row r="27" spans="1:11" ht="12.75" customHeight="1" x14ac:dyDescent="0.2">
      <c r="A27" s="188"/>
      <c r="B27" s="68"/>
      <c r="C27" s="56"/>
      <c r="D27" s="58"/>
      <c r="E27" s="303"/>
      <c r="F27" s="281"/>
      <c r="G27" s="280"/>
      <c r="H27" s="156"/>
      <c r="I27" s="5"/>
      <c r="J27" s="5"/>
      <c r="K27" s="5"/>
    </row>
    <row r="28" spans="1:11" ht="12.75" customHeight="1" x14ac:dyDescent="0.2">
      <c r="A28" s="188"/>
      <c r="B28" s="68"/>
      <c r="C28" s="56" t="s">
        <v>169</v>
      </c>
      <c r="D28" s="58"/>
      <c r="E28" s="60"/>
      <c r="F28" s="255"/>
      <c r="G28" s="280"/>
      <c r="H28" s="156"/>
      <c r="I28" s="5"/>
      <c r="J28" s="5"/>
      <c r="K28" s="5"/>
    </row>
    <row r="29" spans="1:11" ht="12.75" customHeight="1" x14ac:dyDescent="0.2">
      <c r="A29" s="188"/>
      <c r="B29" s="253"/>
      <c r="C29" s="56" t="s">
        <v>261</v>
      </c>
      <c r="D29" s="58"/>
      <c r="E29" s="303"/>
      <c r="F29" s="281"/>
      <c r="G29" s="280"/>
      <c r="H29" s="156"/>
      <c r="I29" s="5"/>
      <c r="J29" s="5"/>
      <c r="K29" s="5"/>
    </row>
    <row r="30" spans="1:11" ht="12.75" customHeight="1" x14ac:dyDescent="0.2">
      <c r="A30" s="188"/>
      <c r="B30" s="253"/>
      <c r="C30" s="56" t="s">
        <v>166</v>
      </c>
      <c r="D30" s="58" t="s">
        <v>170</v>
      </c>
      <c r="E30" s="303">
        <v>108</v>
      </c>
      <c r="F30" s="398"/>
      <c r="G30" s="280"/>
      <c r="H30" s="156"/>
      <c r="I30" s="5"/>
      <c r="J30" s="5"/>
      <c r="K30" s="5"/>
    </row>
    <row r="31" spans="1:11" ht="12.75" customHeight="1" x14ac:dyDescent="0.2">
      <c r="A31" s="188"/>
      <c r="B31" s="68"/>
      <c r="C31" s="190"/>
      <c r="D31" s="58"/>
      <c r="E31" s="303"/>
      <c r="F31" s="281"/>
      <c r="G31" s="280"/>
      <c r="H31" s="156"/>
      <c r="I31" s="5"/>
      <c r="J31" s="5"/>
      <c r="K31" s="5"/>
    </row>
    <row r="32" spans="1:11" ht="12.75" customHeight="1" x14ac:dyDescent="0.2">
      <c r="A32" s="188">
        <v>52.04</v>
      </c>
      <c r="B32" s="253"/>
      <c r="C32" s="190" t="s">
        <v>171</v>
      </c>
      <c r="D32" s="58"/>
      <c r="E32" s="303"/>
      <c r="F32" s="281"/>
      <c r="G32" s="280"/>
      <c r="H32" s="156"/>
      <c r="I32" s="5"/>
      <c r="J32" s="5"/>
      <c r="K32" s="5"/>
    </row>
    <row r="33" spans="1:11" ht="12.75" customHeight="1" x14ac:dyDescent="0.2">
      <c r="A33" s="188"/>
      <c r="B33" s="253"/>
      <c r="C33" s="190"/>
      <c r="D33" s="58"/>
      <c r="E33" s="60"/>
      <c r="F33" s="255"/>
      <c r="G33" s="280"/>
      <c r="H33" s="156"/>
      <c r="I33" s="5"/>
      <c r="J33" s="5"/>
      <c r="K33" s="5"/>
    </row>
    <row r="34" spans="1:11" ht="12.75" customHeight="1" x14ac:dyDescent="0.2">
      <c r="A34" s="188"/>
      <c r="B34" s="253"/>
      <c r="C34" s="56" t="s">
        <v>172</v>
      </c>
      <c r="D34" s="58"/>
      <c r="E34" s="303"/>
      <c r="F34" s="281"/>
      <c r="G34" s="280"/>
      <c r="H34" s="156"/>
      <c r="I34" s="5"/>
      <c r="J34" s="5"/>
      <c r="K34" s="5"/>
    </row>
    <row r="35" spans="1:11" ht="12.75" customHeight="1" x14ac:dyDescent="0.2">
      <c r="A35" s="188"/>
      <c r="B35" s="253"/>
      <c r="C35" s="56"/>
      <c r="D35" s="58"/>
      <c r="E35" s="303"/>
      <c r="F35" s="281"/>
      <c r="G35" s="280"/>
      <c r="H35" s="156"/>
      <c r="I35" s="5"/>
      <c r="J35" s="5"/>
      <c r="K35" s="5"/>
    </row>
    <row r="36" spans="1:11" ht="12.75" customHeight="1" x14ac:dyDescent="0.2">
      <c r="A36" s="188"/>
      <c r="B36" s="68"/>
      <c r="C36" s="56" t="s">
        <v>173</v>
      </c>
      <c r="D36" s="58" t="s">
        <v>174</v>
      </c>
      <c r="E36" s="303">
        <v>250</v>
      </c>
      <c r="F36" s="281"/>
      <c r="G36" s="280"/>
      <c r="H36" s="156"/>
      <c r="I36" s="5"/>
      <c r="J36" s="5"/>
      <c r="K36" s="5"/>
    </row>
    <row r="37" spans="1:11" ht="12.75" customHeight="1" x14ac:dyDescent="0.2">
      <c r="A37" s="188"/>
      <c r="B37" s="68"/>
      <c r="C37" s="190"/>
      <c r="D37" s="58"/>
      <c r="E37" s="303"/>
      <c r="F37" s="281"/>
      <c r="G37" s="280"/>
      <c r="H37" s="156"/>
      <c r="I37" s="5"/>
      <c r="J37" s="5"/>
      <c r="K37" s="5"/>
    </row>
    <row r="38" spans="1:11" ht="12.75" customHeight="1" thickBot="1" x14ac:dyDescent="0.25">
      <c r="A38" s="188"/>
      <c r="B38" s="68"/>
      <c r="C38" s="190"/>
      <c r="D38" s="58"/>
      <c r="E38" s="303"/>
      <c r="F38" s="281"/>
      <c r="G38" s="280"/>
      <c r="H38" s="156"/>
      <c r="I38" s="5"/>
      <c r="J38" s="5"/>
      <c r="K38" s="5"/>
    </row>
    <row r="39" spans="1:11" ht="19.5" customHeight="1" thickTop="1" x14ac:dyDescent="0.25">
      <c r="A39" s="399" t="s">
        <v>175</v>
      </c>
      <c r="B39" s="399"/>
      <c r="C39" s="399"/>
      <c r="D39" s="400"/>
      <c r="E39" s="401"/>
      <c r="F39" s="399"/>
      <c r="G39" s="402"/>
      <c r="H39" s="156"/>
      <c r="I39" s="5"/>
      <c r="J39" s="5"/>
      <c r="K39" s="5"/>
    </row>
    <row r="40" spans="1:11" ht="11.25" customHeight="1" x14ac:dyDescent="0.25">
      <c r="A40" s="5"/>
      <c r="B40" s="25"/>
      <c r="C40" s="25"/>
      <c r="D40" s="26"/>
      <c r="E40" s="27"/>
      <c r="F40" s="25"/>
      <c r="G40" s="45"/>
      <c r="H40" s="5"/>
      <c r="I40" s="5"/>
      <c r="J40" s="5"/>
      <c r="K40" s="5"/>
    </row>
    <row r="41" spans="1:11" ht="11.25" customHeight="1" x14ac:dyDescent="0.25">
      <c r="A41" s="1"/>
      <c r="B41" s="1"/>
      <c r="C41" s="1"/>
      <c r="D41" s="2"/>
      <c r="E41" s="3"/>
      <c r="F41" s="1"/>
      <c r="G41" s="38"/>
      <c r="H41" s="1"/>
      <c r="I41" s="1"/>
      <c r="J41" s="1"/>
      <c r="K41" s="1"/>
    </row>
    <row r="42" spans="1:11" ht="11.25" customHeight="1" x14ac:dyDescent="0.25">
      <c r="A42" s="1"/>
      <c r="B42" s="1"/>
      <c r="C42" s="1"/>
      <c r="D42" s="2"/>
      <c r="E42" s="3"/>
      <c r="F42" s="1"/>
      <c r="G42" s="38"/>
      <c r="H42" s="1"/>
      <c r="I42" s="1"/>
      <c r="J42" s="1"/>
      <c r="K42" s="1"/>
    </row>
    <row r="43" spans="1:11" ht="11.25" customHeight="1" x14ac:dyDescent="0.25">
      <c r="A43" s="1"/>
      <c r="B43" s="1"/>
      <c r="C43" s="1"/>
      <c r="D43" s="2"/>
      <c r="E43" s="3"/>
      <c r="F43" s="1"/>
      <c r="G43" s="38"/>
      <c r="H43" s="1"/>
      <c r="I43" s="1"/>
      <c r="J43" s="1"/>
      <c r="K43" s="1"/>
    </row>
    <row r="44" spans="1:11" ht="11.25" customHeight="1" x14ac:dyDescent="0.25">
      <c r="A44" s="1"/>
      <c r="B44" s="1"/>
      <c r="C44" s="1"/>
      <c r="D44" s="2"/>
      <c r="E44" s="3"/>
      <c r="F44" s="1"/>
      <c r="G44" s="38"/>
      <c r="H44" s="1"/>
      <c r="I44" s="1"/>
      <c r="J44" s="1"/>
      <c r="K44" s="1"/>
    </row>
    <row r="45" spans="1:11" ht="11.25" customHeight="1" x14ac:dyDescent="0.25">
      <c r="A45" s="1"/>
      <c r="B45" s="1"/>
      <c r="C45" s="1"/>
      <c r="D45" s="2"/>
      <c r="E45" s="3"/>
      <c r="F45" s="1"/>
      <c r="G45" s="38"/>
      <c r="H45" s="1"/>
      <c r="I45" s="1"/>
      <c r="J45" s="1"/>
      <c r="K45" s="1"/>
    </row>
    <row r="46" spans="1:11" ht="11.25" customHeight="1" x14ac:dyDescent="0.25">
      <c r="A46" s="1"/>
      <c r="B46" s="1"/>
      <c r="C46" s="1"/>
      <c r="D46" s="2"/>
      <c r="E46" s="3"/>
      <c r="F46" s="1"/>
      <c r="G46" s="38"/>
      <c r="H46" s="1"/>
      <c r="I46" s="1"/>
      <c r="J46" s="1"/>
      <c r="K46" s="1"/>
    </row>
    <row r="47" spans="1:11" ht="11.25" customHeight="1" x14ac:dyDescent="0.25">
      <c r="A47" s="1"/>
      <c r="B47" s="1"/>
      <c r="C47" s="1"/>
      <c r="D47" s="2"/>
      <c r="E47" s="3"/>
      <c r="F47" s="1"/>
      <c r="G47" s="38"/>
      <c r="H47" s="1"/>
      <c r="I47" s="1"/>
      <c r="J47" s="1"/>
      <c r="K47" s="1"/>
    </row>
    <row r="48" spans="1:11" ht="11.25" customHeight="1" x14ac:dyDescent="0.25">
      <c r="A48" s="1"/>
      <c r="B48" s="1"/>
      <c r="C48" s="1"/>
      <c r="D48" s="2"/>
      <c r="E48" s="3"/>
      <c r="F48" s="1"/>
      <c r="G48" s="38"/>
      <c r="H48" s="1"/>
      <c r="I48" s="1"/>
      <c r="J48" s="1"/>
      <c r="K48" s="1"/>
    </row>
    <row r="49" spans="1:11" ht="11.25" customHeight="1" x14ac:dyDescent="0.25">
      <c r="A49" s="1"/>
      <c r="B49" s="1"/>
      <c r="C49" s="1"/>
      <c r="D49" s="2"/>
      <c r="E49" s="3"/>
      <c r="F49" s="1"/>
      <c r="G49" s="38"/>
      <c r="H49" s="1"/>
      <c r="I49" s="1"/>
      <c r="J49" s="1"/>
      <c r="K49" s="1"/>
    </row>
    <row r="50" spans="1:11" ht="11.25" customHeight="1" x14ac:dyDescent="0.25">
      <c r="A50" s="1"/>
      <c r="B50" s="1"/>
      <c r="C50" s="1"/>
      <c r="D50" s="2"/>
      <c r="E50" s="3"/>
      <c r="F50" s="1"/>
      <c r="G50" s="38"/>
      <c r="H50" s="1"/>
      <c r="I50" s="1"/>
      <c r="J50" s="1"/>
      <c r="K50" s="1"/>
    </row>
    <row r="51" spans="1:11" ht="11.25" customHeight="1" x14ac:dyDescent="0.25">
      <c r="A51" s="1"/>
      <c r="B51" s="1"/>
      <c r="C51" s="1"/>
      <c r="D51" s="2"/>
      <c r="E51" s="3"/>
      <c r="F51" s="1"/>
      <c r="G51" s="38"/>
      <c r="H51" s="1"/>
      <c r="I51" s="1"/>
      <c r="J51" s="1"/>
      <c r="K51" s="1"/>
    </row>
    <row r="52" spans="1:11" ht="11.25" customHeight="1" x14ac:dyDescent="0.25">
      <c r="A52" s="1"/>
      <c r="B52" s="1"/>
      <c r="C52" s="1"/>
      <c r="D52" s="2"/>
      <c r="E52" s="3"/>
      <c r="F52" s="1"/>
      <c r="G52" s="38"/>
      <c r="H52" s="1"/>
      <c r="I52" s="1"/>
      <c r="J52" s="1"/>
      <c r="K52" s="1"/>
    </row>
    <row r="53" spans="1:11" ht="11.25" customHeight="1" x14ac:dyDescent="0.25">
      <c r="A53" s="1"/>
      <c r="B53" s="1"/>
      <c r="C53" s="1"/>
      <c r="D53" s="2"/>
      <c r="E53" s="3"/>
      <c r="F53" s="1"/>
      <c r="G53" s="38"/>
      <c r="H53" s="1"/>
      <c r="I53" s="1"/>
      <c r="J53" s="1"/>
      <c r="K53" s="1"/>
    </row>
    <row r="54" spans="1:11" ht="11.25" customHeight="1" x14ac:dyDescent="0.25">
      <c r="A54" s="1"/>
      <c r="B54" s="1"/>
      <c r="C54" s="1"/>
      <c r="D54" s="2"/>
      <c r="E54" s="3"/>
      <c r="F54" s="1"/>
      <c r="G54" s="38"/>
      <c r="H54" s="1"/>
      <c r="I54" s="1"/>
      <c r="J54" s="1"/>
      <c r="K54" s="1"/>
    </row>
    <row r="55" spans="1:11" ht="11.25" customHeight="1" x14ac:dyDescent="0.25">
      <c r="A55" s="1"/>
      <c r="B55" s="1"/>
      <c r="C55" s="1"/>
      <c r="D55" s="2"/>
      <c r="E55" s="3"/>
      <c r="F55" s="1"/>
      <c r="G55" s="38"/>
      <c r="H55" s="1"/>
      <c r="I55" s="1"/>
      <c r="J55" s="1"/>
      <c r="K55" s="1"/>
    </row>
    <row r="56" spans="1:11" ht="11.25" customHeight="1" x14ac:dyDescent="0.25">
      <c r="A56" s="1"/>
      <c r="B56" s="1"/>
      <c r="C56" s="1"/>
      <c r="D56" s="2"/>
      <c r="E56" s="3"/>
      <c r="F56" s="1"/>
      <c r="G56" s="38"/>
      <c r="H56" s="1"/>
      <c r="I56" s="1"/>
      <c r="J56" s="1"/>
      <c r="K56" s="1"/>
    </row>
    <row r="57" spans="1:11" ht="11.25" customHeight="1" x14ac:dyDescent="0.25">
      <c r="A57" s="1"/>
      <c r="B57" s="1"/>
      <c r="C57" s="1"/>
      <c r="D57" s="2"/>
      <c r="E57" s="3"/>
      <c r="F57" s="1"/>
      <c r="G57" s="38"/>
      <c r="H57" s="1"/>
      <c r="I57" s="1"/>
      <c r="J57" s="1"/>
      <c r="K57" s="1"/>
    </row>
    <row r="58" spans="1:11" ht="11.25" customHeight="1" x14ac:dyDescent="0.25">
      <c r="A58" s="1"/>
      <c r="B58" s="1"/>
      <c r="C58" s="1"/>
      <c r="D58" s="2"/>
      <c r="E58" s="3"/>
      <c r="F58" s="1"/>
      <c r="G58" s="38"/>
      <c r="H58" s="1"/>
      <c r="I58" s="1"/>
      <c r="J58" s="1"/>
      <c r="K58" s="1"/>
    </row>
    <row r="59" spans="1:11" ht="11.25" customHeight="1" x14ac:dyDescent="0.25">
      <c r="A59" s="1"/>
      <c r="B59" s="1"/>
      <c r="C59" s="1"/>
      <c r="D59" s="2"/>
      <c r="E59" s="3"/>
      <c r="F59" s="1"/>
      <c r="G59" s="38"/>
      <c r="H59" s="1"/>
      <c r="I59" s="1"/>
      <c r="J59" s="1"/>
      <c r="K59" s="1"/>
    </row>
    <row r="60" spans="1:11" ht="11.25" customHeight="1" x14ac:dyDescent="0.25">
      <c r="A60" s="1"/>
      <c r="B60" s="1"/>
      <c r="C60" s="1"/>
      <c r="D60" s="2"/>
      <c r="E60" s="3"/>
      <c r="F60" s="1"/>
      <c r="G60" s="38"/>
      <c r="H60" s="1"/>
      <c r="I60" s="1"/>
      <c r="J60" s="1"/>
      <c r="K60" s="1"/>
    </row>
    <row r="61" spans="1:11" ht="11.25" customHeight="1" x14ac:dyDescent="0.25">
      <c r="A61" s="1"/>
      <c r="B61" s="1"/>
      <c r="C61" s="1"/>
      <c r="D61" s="2"/>
      <c r="E61" s="3"/>
      <c r="F61" s="1"/>
      <c r="G61" s="38"/>
      <c r="H61" s="1"/>
      <c r="I61" s="1"/>
      <c r="J61" s="1"/>
      <c r="K61" s="1"/>
    </row>
    <row r="62" spans="1:11" ht="11.25" customHeight="1" x14ac:dyDescent="0.25">
      <c r="A62" s="1"/>
      <c r="B62" s="1"/>
      <c r="C62" s="1"/>
      <c r="D62" s="2"/>
      <c r="E62" s="3"/>
      <c r="F62" s="1"/>
      <c r="G62" s="38"/>
      <c r="H62" s="1"/>
      <c r="I62" s="1"/>
      <c r="J62" s="1"/>
      <c r="K62" s="1"/>
    </row>
    <row r="63" spans="1:11" ht="11.25" customHeight="1" x14ac:dyDescent="0.25">
      <c r="A63" s="1"/>
      <c r="B63" s="1"/>
      <c r="C63" s="1"/>
      <c r="D63" s="2"/>
      <c r="E63" s="3"/>
      <c r="F63" s="1"/>
      <c r="G63" s="38"/>
      <c r="H63" s="1"/>
      <c r="I63" s="1"/>
      <c r="J63" s="1"/>
      <c r="K63" s="1"/>
    </row>
    <row r="64" spans="1:11" ht="11.25" customHeight="1" x14ac:dyDescent="0.25">
      <c r="A64" s="1"/>
      <c r="B64" s="1"/>
      <c r="C64" s="1"/>
      <c r="D64" s="2"/>
      <c r="E64" s="3"/>
      <c r="F64" s="1"/>
      <c r="G64" s="38"/>
      <c r="H64" s="1"/>
      <c r="I64" s="1"/>
      <c r="J64" s="1"/>
      <c r="K64" s="1"/>
    </row>
    <row r="65" spans="1:11" ht="11.25" customHeight="1" x14ac:dyDescent="0.25">
      <c r="A65" s="1"/>
      <c r="B65" s="1"/>
      <c r="C65" s="1"/>
      <c r="D65" s="2"/>
      <c r="E65" s="3"/>
      <c r="F65" s="1"/>
      <c r="G65" s="38"/>
      <c r="H65" s="1"/>
      <c r="I65" s="1"/>
      <c r="J65" s="1"/>
      <c r="K65" s="1"/>
    </row>
    <row r="66" spans="1:11" ht="11.25" customHeight="1" x14ac:dyDescent="0.25">
      <c r="A66" s="1"/>
      <c r="B66" s="1"/>
      <c r="C66" s="1"/>
      <c r="D66" s="2"/>
      <c r="E66" s="3"/>
      <c r="F66" s="1"/>
      <c r="G66" s="38"/>
      <c r="H66" s="1"/>
      <c r="I66" s="1"/>
      <c r="J66" s="1"/>
      <c r="K66" s="1"/>
    </row>
    <row r="67" spans="1:11" ht="11.25" customHeight="1" x14ac:dyDescent="0.25">
      <c r="A67" s="1"/>
      <c r="B67" s="1"/>
      <c r="C67" s="1"/>
      <c r="D67" s="2"/>
      <c r="E67" s="3"/>
      <c r="F67" s="1"/>
      <c r="G67" s="38"/>
      <c r="H67" s="1"/>
      <c r="I67" s="1"/>
      <c r="J67" s="1"/>
      <c r="K67" s="1"/>
    </row>
    <row r="68" spans="1:11" ht="11.25" customHeight="1" x14ac:dyDescent="0.25">
      <c r="A68" s="1"/>
      <c r="B68" s="1"/>
      <c r="C68" s="1"/>
      <c r="D68" s="2"/>
      <c r="E68" s="3"/>
      <c r="F68" s="1"/>
      <c r="G68" s="38"/>
      <c r="H68" s="1"/>
      <c r="I68" s="1"/>
      <c r="J68" s="1"/>
      <c r="K68" s="1"/>
    </row>
    <row r="69" spans="1:11" ht="11.25" customHeight="1" x14ac:dyDescent="0.25">
      <c r="A69" s="1"/>
      <c r="B69" s="1"/>
      <c r="C69" s="1"/>
      <c r="D69" s="2"/>
      <c r="E69" s="3"/>
      <c r="F69" s="1"/>
      <c r="G69" s="38"/>
      <c r="H69" s="1"/>
      <c r="I69" s="1"/>
      <c r="J69" s="1"/>
      <c r="K69" s="1"/>
    </row>
    <row r="70" spans="1:11" ht="11.25" customHeight="1" x14ac:dyDescent="0.25">
      <c r="A70" s="1"/>
      <c r="B70" s="1"/>
      <c r="C70" s="1"/>
      <c r="D70" s="2"/>
      <c r="E70" s="3"/>
      <c r="F70" s="1"/>
      <c r="G70" s="38"/>
      <c r="H70" s="1"/>
      <c r="I70" s="1"/>
      <c r="J70" s="1"/>
      <c r="K70" s="1"/>
    </row>
    <row r="71" spans="1:11" ht="11.25" customHeight="1" x14ac:dyDescent="0.25">
      <c r="A71" s="1"/>
      <c r="B71" s="1"/>
      <c r="C71" s="1"/>
      <c r="D71" s="2"/>
      <c r="E71" s="3"/>
      <c r="F71" s="1"/>
      <c r="G71" s="38"/>
      <c r="H71" s="1"/>
      <c r="I71" s="1"/>
      <c r="J71" s="1"/>
      <c r="K71" s="1"/>
    </row>
    <row r="72" spans="1:11" ht="11.25" customHeight="1" x14ac:dyDescent="0.25">
      <c r="A72" s="1"/>
      <c r="B72" s="1"/>
      <c r="C72" s="1"/>
      <c r="D72" s="2"/>
      <c r="E72" s="3"/>
      <c r="F72" s="1"/>
      <c r="G72" s="38"/>
      <c r="H72" s="1"/>
      <c r="I72" s="1"/>
      <c r="J72" s="1"/>
      <c r="K72" s="1"/>
    </row>
    <row r="73" spans="1:11" ht="11.25" customHeight="1" x14ac:dyDescent="0.25">
      <c r="A73" s="1"/>
      <c r="B73" s="1"/>
      <c r="C73" s="1"/>
      <c r="D73" s="2"/>
      <c r="E73" s="3"/>
      <c r="F73" s="1"/>
      <c r="G73" s="38"/>
      <c r="H73" s="1"/>
      <c r="I73" s="1"/>
      <c r="J73" s="1"/>
      <c r="K73" s="1"/>
    </row>
    <row r="74" spans="1:11" ht="11.25" customHeight="1" x14ac:dyDescent="0.25">
      <c r="A74" s="1"/>
      <c r="B74" s="1"/>
      <c r="C74" s="1"/>
      <c r="D74" s="2"/>
      <c r="E74" s="3"/>
      <c r="F74" s="1"/>
      <c r="G74" s="38"/>
      <c r="H74" s="1"/>
      <c r="I74" s="1"/>
      <c r="J74" s="1"/>
      <c r="K74" s="1"/>
    </row>
    <row r="75" spans="1:11" ht="11.25" customHeight="1" x14ac:dyDescent="0.25">
      <c r="A75" s="1"/>
      <c r="B75" s="1"/>
      <c r="C75" s="1"/>
      <c r="D75" s="2"/>
      <c r="E75" s="3"/>
      <c r="F75" s="1"/>
      <c r="G75" s="38"/>
      <c r="H75" s="1"/>
      <c r="I75" s="1"/>
      <c r="J75" s="1"/>
      <c r="K75" s="1"/>
    </row>
    <row r="76" spans="1:11" ht="11.25" customHeight="1" x14ac:dyDescent="0.25">
      <c r="A76" s="1"/>
      <c r="B76" s="1"/>
      <c r="C76" s="1"/>
      <c r="D76" s="2"/>
      <c r="E76" s="3"/>
      <c r="F76" s="1"/>
      <c r="G76" s="38"/>
      <c r="H76" s="1"/>
      <c r="I76" s="1"/>
      <c r="J76" s="1"/>
      <c r="K76" s="1"/>
    </row>
    <row r="77" spans="1:11" ht="11.25" customHeight="1" x14ac:dyDescent="0.25">
      <c r="A77" s="1"/>
      <c r="B77" s="1"/>
      <c r="C77" s="1"/>
      <c r="D77" s="2"/>
      <c r="E77" s="3"/>
      <c r="F77" s="1"/>
      <c r="G77" s="38"/>
      <c r="H77" s="1"/>
      <c r="I77" s="1"/>
      <c r="J77" s="1"/>
      <c r="K77" s="1"/>
    </row>
  </sheetData>
  <mergeCells count="4">
    <mergeCell ref="B3:B4"/>
    <mergeCell ref="C3:C4"/>
    <mergeCell ref="D3:D4"/>
    <mergeCell ref="F3:F4"/>
  </mergeCells>
  <pageMargins left="0.70866141732283472" right="0.70866141732283472" top="0.74803149606299213" bottom="0.74803149606299213" header="0" footer="0"/>
  <pageSetup scale="95" orientation="portrait" r:id="rId1"/>
  <headerFooter>
    <oddHeader xml:space="preserve">&amp;CBOSHAKGE BRIDGE IN LIMPOPO PROVINCE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78"/>
  <sheetViews>
    <sheetView topLeftCell="A20" zoomScaleNormal="100" workbookViewId="0">
      <selection activeCell="N8" sqref="N8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8.7109375" customWidth="1"/>
    <col min="6" max="6" width="11.7109375" customWidth="1"/>
    <col min="7" max="7" width="13.7109375" customWidth="1"/>
    <col min="8" max="11" width="8" customWidth="1"/>
  </cols>
  <sheetData>
    <row r="1" spans="1:11" ht="11.25" customHeight="1" x14ac:dyDescent="0.25">
      <c r="A1" s="1"/>
      <c r="B1" s="1"/>
      <c r="C1" s="1"/>
      <c r="D1" s="2"/>
      <c r="E1" s="3"/>
      <c r="F1" s="1"/>
      <c r="G1" s="39"/>
      <c r="H1" s="1"/>
      <c r="I1" s="1"/>
      <c r="J1" s="1"/>
      <c r="K1" s="1"/>
    </row>
    <row r="2" spans="1:11" ht="11.25" customHeight="1" x14ac:dyDescent="0.25">
      <c r="A2" s="1"/>
      <c r="B2" s="1"/>
      <c r="C2" s="1"/>
      <c r="D2" s="2"/>
      <c r="E2" s="3"/>
      <c r="F2" s="1"/>
      <c r="G2" s="39"/>
      <c r="H2" s="1"/>
      <c r="I2" s="1"/>
      <c r="J2" s="1"/>
      <c r="K2" s="1"/>
    </row>
    <row r="3" spans="1:11" ht="11.25" customHeight="1" x14ac:dyDescent="0.25">
      <c r="A3" s="240" t="str">
        <f>'5200'!A2</f>
        <v xml:space="preserve">SCHEDULE A: BOSHAKGE BRIDGE </v>
      </c>
      <c r="B3" s="240"/>
      <c r="C3" s="240"/>
      <c r="D3" s="158"/>
      <c r="E3" s="159"/>
      <c r="F3" s="157"/>
      <c r="G3" s="264"/>
      <c r="H3" s="157"/>
      <c r="I3" s="1"/>
      <c r="J3" s="1"/>
      <c r="K3" s="1"/>
    </row>
    <row r="4" spans="1:11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3" t="s">
        <v>5</v>
      </c>
      <c r="G4" s="274" t="s">
        <v>4</v>
      </c>
      <c r="H4" s="238"/>
      <c r="I4" s="8"/>
      <c r="J4" s="8"/>
      <c r="K4" s="8"/>
    </row>
    <row r="5" spans="1:11" ht="11.25" customHeight="1" x14ac:dyDescent="0.25">
      <c r="A5" s="163" t="s">
        <v>6</v>
      </c>
      <c r="B5" s="635"/>
      <c r="C5" s="635"/>
      <c r="D5" s="635"/>
      <c r="E5" s="164" t="s">
        <v>7</v>
      </c>
      <c r="F5" s="635"/>
      <c r="G5" s="275" t="s">
        <v>8</v>
      </c>
      <c r="H5" s="238"/>
      <c r="I5" s="8"/>
      <c r="J5" s="8"/>
      <c r="K5" s="8"/>
    </row>
    <row r="6" spans="1:11" ht="12.75" customHeight="1" x14ac:dyDescent="0.25">
      <c r="A6" s="172"/>
      <c r="B6" s="167"/>
      <c r="C6" s="167"/>
      <c r="D6" s="168"/>
      <c r="E6" s="169"/>
      <c r="F6" s="243"/>
      <c r="G6" s="276"/>
      <c r="H6" s="157"/>
      <c r="I6" s="1"/>
      <c r="J6" s="1"/>
      <c r="K6" s="1"/>
    </row>
    <row r="7" spans="1:11" ht="12.75" customHeight="1" x14ac:dyDescent="0.2">
      <c r="A7" s="176"/>
      <c r="B7" s="177"/>
      <c r="C7" s="178" t="s">
        <v>176</v>
      </c>
      <c r="D7" s="179"/>
      <c r="E7" s="60"/>
      <c r="F7" s="277"/>
      <c r="G7" s="278"/>
      <c r="H7" s="157"/>
      <c r="I7" s="1"/>
      <c r="J7" s="1"/>
      <c r="K7" s="1"/>
    </row>
    <row r="8" spans="1:11" ht="12.75" customHeight="1" x14ac:dyDescent="0.2">
      <c r="A8" s="182"/>
      <c r="B8" s="178"/>
      <c r="C8" s="183"/>
      <c r="D8" s="60"/>
      <c r="E8" s="60"/>
      <c r="F8" s="277"/>
      <c r="G8" s="278"/>
      <c r="H8" s="157"/>
      <c r="I8" s="1"/>
      <c r="J8" s="1"/>
      <c r="K8" s="1"/>
    </row>
    <row r="9" spans="1:11" ht="12.75" customHeight="1" x14ac:dyDescent="0.2">
      <c r="A9" s="184">
        <v>5400</v>
      </c>
      <c r="B9" s="178"/>
      <c r="C9" s="183" t="s">
        <v>177</v>
      </c>
      <c r="D9" s="185"/>
      <c r="E9" s="185"/>
      <c r="F9" s="321"/>
      <c r="G9" s="278"/>
      <c r="H9" s="157"/>
      <c r="I9" s="1"/>
      <c r="J9" s="1"/>
      <c r="K9" s="1"/>
    </row>
    <row r="10" spans="1:11" ht="12.75" customHeight="1" x14ac:dyDescent="0.2">
      <c r="A10" s="184"/>
      <c r="B10" s="177"/>
      <c r="C10" s="183"/>
      <c r="D10" s="185"/>
      <c r="E10" s="185"/>
      <c r="F10" s="321"/>
      <c r="G10" s="278"/>
      <c r="H10" s="157"/>
      <c r="I10" s="1"/>
      <c r="J10" s="1"/>
      <c r="K10" s="1"/>
    </row>
    <row r="11" spans="1:11" ht="12.75" customHeight="1" x14ac:dyDescent="0.2">
      <c r="A11" s="187"/>
      <c r="B11" s="336"/>
      <c r="C11" s="183"/>
      <c r="D11" s="185"/>
      <c r="E11" s="185"/>
      <c r="F11" s="322"/>
      <c r="G11" s="280"/>
      <c r="H11" s="157"/>
      <c r="I11" s="1"/>
      <c r="J11" s="1"/>
      <c r="K11" s="1"/>
    </row>
    <row r="12" spans="1:11" ht="12.75" customHeight="1" x14ac:dyDescent="0.2">
      <c r="A12" s="188">
        <v>54.01</v>
      </c>
      <c r="B12" s="253"/>
      <c r="C12" s="190" t="s">
        <v>178</v>
      </c>
      <c r="D12" s="58"/>
      <c r="E12" s="58"/>
      <c r="F12" s="397"/>
      <c r="G12" s="280"/>
      <c r="H12" s="157"/>
      <c r="I12" s="1"/>
      <c r="J12" s="1"/>
      <c r="K12" s="1"/>
    </row>
    <row r="13" spans="1:11" ht="12.75" customHeight="1" x14ac:dyDescent="0.2">
      <c r="A13" s="188"/>
      <c r="B13" s="253"/>
      <c r="C13" s="190"/>
      <c r="D13" s="58"/>
      <c r="E13" s="58"/>
      <c r="F13" s="397"/>
      <c r="G13" s="280"/>
      <c r="H13" s="157"/>
      <c r="I13" s="1"/>
      <c r="J13" s="1"/>
      <c r="K13" s="1"/>
    </row>
    <row r="14" spans="1:11" ht="12.75" customHeight="1" x14ac:dyDescent="0.2">
      <c r="A14" s="188"/>
      <c r="B14" s="253"/>
      <c r="C14" s="56" t="s">
        <v>179</v>
      </c>
      <c r="D14" s="58" t="s">
        <v>22</v>
      </c>
      <c r="E14" s="303">
        <v>60</v>
      </c>
      <c r="F14" s="281"/>
      <c r="G14" s="280"/>
      <c r="H14" s="157"/>
      <c r="I14" s="1"/>
      <c r="J14" s="1"/>
      <c r="K14" s="1"/>
    </row>
    <row r="15" spans="1:11" ht="12.75" customHeight="1" x14ac:dyDescent="0.2">
      <c r="A15" s="188"/>
      <c r="B15" s="68"/>
      <c r="C15" s="56"/>
      <c r="D15" s="58"/>
      <c r="E15" s="303"/>
      <c r="F15" s="281"/>
      <c r="G15" s="280"/>
      <c r="H15" s="157"/>
      <c r="I15" s="1"/>
      <c r="J15" s="1"/>
      <c r="K15" s="1"/>
    </row>
    <row r="16" spans="1:11" ht="12.75" customHeight="1" x14ac:dyDescent="0.2">
      <c r="A16" s="188"/>
      <c r="B16" s="68"/>
      <c r="C16" s="56"/>
      <c r="D16" s="58"/>
      <c r="E16" s="303"/>
      <c r="F16" s="281"/>
      <c r="G16" s="280"/>
      <c r="H16" s="157"/>
      <c r="I16" s="1"/>
      <c r="J16" s="1"/>
      <c r="K16" s="1"/>
    </row>
    <row r="17" spans="1:11" ht="12.75" customHeight="1" x14ac:dyDescent="0.2">
      <c r="A17" s="188">
        <v>54.04</v>
      </c>
      <c r="B17" s="253"/>
      <c r="C17" s="188" t="s">
        <v>180</v>
      </c>
      <c r="D17" s="58"/>
      <c r="E17" s="303"/>
      <c r="F17" s="281"/>
      <c r="G17" s="280"/>
      <c r="H17" s="157"/>
      <c r="I17" s="1"/>
      <c r="J17" s="1"/>
      <c r="K17" s="1"/>
    </row>
    <row r="18" spans="1:11" ht="12.75" customHeight="1" x14ac:dyDescent="0.2">
      <c r="A18" s="188"/>
      <c r="B18" s="253"/>
      <c r="C18" s="190"/>
      <c r="D18" s="58"/>
      <c r="E18" s="60"/>
      <c r="F18" s="255"/>
      <c r="G18" s="280"/>
      <c r="H18" s="157"/>
      <c r="I18" s="1"/>
      <c r="J18" s="1"/>
      <c r="K18" s="1"/>
    </row>
    <row r="19" spans="1:11" ht="12.75" customHeight="1" x14ac:dyDescent="0.2">
      <c r="A19" s="188"/>
      <c r="B19" s="253"/>
      <c r="C19" s="192" t="s">
        <v>181</v>
      </c>
      <c r="D19" s="58"/>
      <c r="E19" s="60"/>
      <c r="F19" s="255"/>
      <c r="G19" s="280"/>
      <c r="H19" s="157"/>
      <c r="I19" s="1"/>
      <c r="J19" s="1"/>
      <c r="K19" s="1"/>
    </row>
    <row r="20" spans="1:11" ht="12.75" customHeight="1" x14ac:dyDescent="0.2">
      <c r="A20" s="188"/>
      <c r="B20" s="253"/>
      <c r="C20" s="192" t="s">
        <v>182</v>
      </c>
      <c r="D20" s="58"/>
      <c r="E20" s="303"/>
      <c r="F20" s="281"/>
      <c r="G20" s="280"/>
      <c r="H20" s="157"/>
      <c r="I20" s="1"/>
      <c r="J20" s="1"/>
      <c r="K20" s="1"/>
    </row>
    <row r="21" spans="1:11" ht="12.75" customHeight="1" x14ac:dyDescent="0.2">
      <c r="A21" s="188"/>
      <c r="B21" s="253"/>
      <c r="C21" s="192" t="s">
        <v>183</v>
      </c>
      <c r="D21" s="60" t="s">
        <v>12</v>
      </c>
      <c r="E21" s="303">
        <v>16</v>
      </c>
      <c r="F21" s="281"/>
      <c r="G21" s="280"/>
      <c r="H21" s="157"/>
      <c r="I21" s="1"/>
      <c r="J21" s="1"/>
      <c r="K21" s="1"/>
    </row>
    <row r="22" spans="1:11" ht="12.75" customHeight="1" x14ac:dyDescent="0.2">
      <c r="A22" s="188"/>
      <c r="B22" s="68"/>
      <c r="C22" s="56"/>
      <c r="D22" s="58"/>
      <c r="E22" s="60"/>
      <c r="F22" s="255"/>
      <c r="G22" s="280"/>
      <c r="H22" s="157"/>
      <c r="I22" s="1"/>
      <c r="J22" s="1"/>
      <c r="K22" s="1"/>
    </row>
    <row r="23" spans="1:11" ht="12.75" customHeight="1" x14ac:dyDescent="0.2">
      <c r="A23" s="188"/>
      <c r="B23" s="68"/>
      <c r="C23" s="56"/>
      <c r="D23" s="58"/>
      <c r="E23" s="303"/>
      <c r="F23" s="281"/>
      <c r="G23" s="280"/>
      <c r="H23" s="157"/>
      <c r="I23" s="1"/>
      <c r="J23" s="1"/>
      <c r="K23" s="1"/>
    </row>
    <row r="24" spans="1:11" ht="12.75" customHeight="1" x14ac:dyDescent="0.2">
      <c r="A24" s="188">
        <v>54.05</v>
      </c>
      <c r="B24" s="253"/>
      <c r="C24" s="188" t="s">
        <v>184</v>
      </c>
      <c r="D24" s="58"/>
      <c r="E24" s="303"/>
      <c r="F24" s="281"/>
      <c r="G24" s="280"/>
      <c r="H24" s="157"/>
      <c r="I24" s="1"/>
      <c r="J24" s="1"/>
      <c r="K24" s="1"/>
    </row>
    <row r="25" spans="1:11" ht="12.75" customHeight="1" x14ac:dyDescent="0.2">
      <c r="A25" s="188"/>
      <c r="B25" s="253"/>
      <c r="C25" s="190"/>
      <c r="D25" s="58"/>
      <c r="E25" s="60"/>
      <c r="F25" s="255"/>
      <c r="G25" s="280"/>
      <c r="H25" s="157"/>
      <c r="I25" s="1"/>
      <c r="J25" s="1"/>
      <c r="K25" s="1"/>
    </row>
    <row r="26" spans="1:11" ht="12.75" customHeight="1" x14ac:dyDescent="0.2">
      <c r="A26" s="188"/>
      <c r="B26" s="253"/>
      <c r="C26" s="192" t="s">
        <v>185</v>
      </c>
      <c r="D26" s="60" t="s">
        <v>12</v>
      </c>
      <c r="E26" s="303">
        <v>55</v>
      </c>
      <c r="F26" s="281"/>
      <c r="G26" s="280"/>
      <c r="H26" s="157"/>
      <c r="I26" s="1"/>
      <c r="J26" s="1"/>
      <c r="K26" s="1"/>
    </row>
    <row r="27" spans="1:11" ht="12.75" customHeight="1" x14ac:dyDescent="0.2">
      <c r="A27" s="188"/>
      <c r="B27" s="68"/>
      <c r="C27" s="56"/>
      <c r="D27" s="58"/>
      <c r="E27" s="303"/>
      <c r="F27" s="281"/>
      <c r="G27" s="280"/>
      <c r="H27" s="156"/>
      <c r="I27" s="5"/>
      <c r="J27" s="5"/>
      <c r="K27" s="5"/>
    </row>
    <row r="28" spans="1:11" ht="12.75" customHeight="1" x14ac:dyDescent="0.2">
      <c r="A28" s="188">
        <v>54.07</v>
      </c>
      <c r="B28" s="253"/>
      <c r="C28" s="188" t="s">
        <v>186</v>
      </c>
      <c r="D28" s="60" t="s">
        <v>12</v>
      </c>
      <c r="E28" s="303">
        <v>30</v>
      </c>
      <c r="F28" s="281"/>
      <c r="G28" s="280"/>
      <c r="H28" s="156"/>
      <c r="I28" s="5"/>
      <c r="J28" s="5"/>
      <c r="K28" s="5"/>
    </row>
    <row r="29" spans="1:11" ht="12.75" customHeight="1" x14ac:dyDescent="0.2">
      <c r="A29" s="188"/>
      <c r="B29" s="68"/>
      <c r="C29" s="190"/>
      <c r="D29" s="58"/>
      <c r="E29" s="303"/>
      <c r="F29" s="281"/>
      <c r="G29" s="280"/>
      <c r="H29" s="156"/>
      <c r="I29" s="5"/>
      <c r="J29" s="5"/>
      <c r="K29" s="5"/>
    </row>
    <row r="30" spans="1:11" ht="12.75" customHeight="1" x14ac:dyDescent="0.2">
      <c r="A30" s="192"/>
      <c r="B30" s="68"/>
      <c r="C30" s="192"/>
      <c r="D30" s="58"/>
      <c r="E30" s="395"/>
      <c r="F30" s="403"/>
      <c r="G30" s="280"/>
      <c r="H30" s="156"/>
      <c r="I30" s="5"/>
      <c r="J30" s="5"/>
      <c r="K30" s="5"/>
    </row>
    <row r="31" spans="1:11" ht="12.75" customHeight="1" x14ac:dyDescent="0.2">
      <c r="A31" s="192"/>
      <c r="B31" s="68"/>
      <c r="C31" s="192"/>
      <c r="D31" s="58"/>
      <c r="E31" s="395"/>
      <c r="F31" s="403"/>
      <c r="G31" s="391"/>
      <c r="H31" s="156"/>
      <c r="I31" s="5"/>
      <c r="J31" s="5"/>
      <c r="K31" s="5"/>
    </row>
    <row r="32" spans="1:11" ht="12.75" customHeight="1" x14ac:dyDescent="0.2">
      <c r="A32" s="188"/>
      <c r="B32" s="68"/>
      <c r="C32" s="389"/>
      <c r="D32" s="58"/>
      <c r="E32" s="395"/>
      <c r="F32" s="403"/>
      <c r="G32" s="391"/>
      <c r="H32" s="156"/>
      <c r="I32" s="5"/>
      <c r="J32" s="5"/>
      <c r="K32" s="5"/>
    </row>
    <row r="33" spans="1:11" ht="12.75" customHeight="1" x14ac:dyDescent="0.2">
      <c r="A33" s="188"/>
      <c r="B33" s="68"/>
      <c r="C33" s="389"/>
      <c r="D33" s="58"/>
      <c r="E33" s="58"/>
      <c r="F33" s="397"/>
      <c r="G33" s="404"/>
      <c r="H33" s="156"/>
      <c r="I33" s="5"/>
      <c r="J33" s="5"/>
      <c r="K33" s="5"/>
    </row>
    <row r="34" spans="1:11" ht="12.75" customHeight="1" x14ac:dyDescent="0.2">
      <c r="A34" s="188"/>
      <c r="B34" s="68"/>
      <c r="C34" s="389"/>
      <c r="D34" s="58"/>
      <c r="E34" s="395"/>
      <c r="F34" s="403"/>
      <c r="G34" s="391"/>
      <c r="H34" s="156"/>
      <c r="I34" s="5"/>
      <c r="J34" s="5"/>
      <c r="K34" s="5"/>
    </row>
    <row r="35" spans="1:11" ht="12.75" customHeight="1" x14ac:dyDescent="0.2">
      <c r="A35" s="188"/>
      <c r="B35" s="253"/>
      <c r="C35" s="405"/>
      <c r="D35" s="58"/>
      <c r="E35" s="58"/>
      <c r="F35" s="397"/>
      <c r="G35" s="404"/>
      <c r="H35" s="156"/>
      <c r="I35" s="5"/>
      <c r="J35" s="5"/>
      <c r="K35" s="5"/>
    </row>
    <row r="36" spans="1:11" ht="12.75" customHeight="1" x14ac:dyDescent="0.2">
      <c r="A36" s="192"/>
      <c r="B36" s="68"/>
      <c r="C36" s="389"/>
      <c r="D36" s="58"/>
      <c r="E36" s="395"/>
      <c r="F36" s="403"/>
      <c r="G36" s="391"/>
      <c r="H36" s="156"/>
      <c r="I36" s="5"/>
      <c r="J36" s="5"/>
      <c r="K36" s="5"/>
    </row>
    <row r="37" spans="1:11" ht="12.75" customHeight="1" x14ac:dyDescent="0.2">
      <c r="A37" s="188"/>
      <c r="B37" s="68"/>
      <c r="C37" s="339"/>
      <c r="D37" s="58"/>
      <c r="E37" s="395"/>
      <c r="F37" s="403"/>
      <c r="G37" s="391"/>
      <c r="H37" s="156"/>
      <c r="I37" s="5"/>
      <c r="J37" s="5"/>
      <c r="K37" s="5"/>
    </row>
    <row r="38" spans="1:11" ht="12.75" customHeight="1" x14ac:dyDescent="0.25">
      <c r="A38" s="206"/>
      <c r="B38" s="207"/>
      <c r="C38" s="207"/>
      <c r="D38" s="208"/>
      <c r="E38" s="209"/>
      <c r="F38" s="207"/>
      <c r="G38" s="284"/>
      <c r="H38" s="157"/>
      <c r="I38" s="1"/>
      <c r="J38" s="1"/>
      <c r="K38" s="1"/>
    </row>
    <row r="39" spans="1:11" ht="19.5" customHeight="1" x14ac:dyDescent="0.25">
      <c r="A39" s="212" t="s">
        <v>187</v>
      </c>
      <c r="B39" s="212"/>
      <c r="C39" s="212"/>
      <c r="D39" s="213"/>
      <c r="E39" s="214"/>
      <c r="F39" s="212"/>
      <c r="G39" s="285"/>
      <c r="H39" s="156"/>
      <c r="I39" s="5"/>
      <c r="J39" s="5"/>
      <c r="K39" s="5"/>
    </row>
    <row r="40" spans="1:11" ht="11.25" customHeight="1" x14ac:dyDescent="0.25">
      <c r="A40" s="5"/>
      <c r="B40" s="25"/>
      <c r="C40" s="25"/>
      <c r="D40" s="26"/>
      <c r="E40" s="27"/>
      <c r="F40" s="25"/>
      <c r="G40" s="45"/>
      <c r="H40" s="5"/>
      <c r="I40" s="5"/>
      <c r="J40" s="5"/>
      <c r="K40" s="5"/>
    </row>
    <row r="41" spans="1:11" ht="11.25" customHeight="1" x14ac:dyDescent="0.25">
      <c r="A41" s="1"/>
      <c r="B41" s="1"/>
      <c r="C41" s="1"/>
      <c r="D41" s="2"/>
      <c r="E41" s="3"/>
      <c r="F41" s="1"/>
      <c r="G41" s="38"/>
      <c r="H41" s="1"/>
      <c r="I41" s="1"/>
      <c r="J41" s="1"/>
      <c r="K41" s="1"/>
    </row>
    <row r="42" spans="1:11" ht="11.25" customHeight="1" x14ac:dyDescent="0.25">
      <c r="A42" s="1"/>
      <c r="B42" s="1"/>
      <c r="C42" s="1"/>
      <c r="D42" s="2"/>
      <c r="E42" s="3"/>
      <c r="F42" s="1"/>
      <c r="G42" s="38"/>
      <c r="H42" s="1"/>
      <c r="I42" s="1"/>
      <c r="J42" s="1"/>
      <c r="K42" s="1"/>
    </row>
    <row r="43" spans="1:11" ht="11.25" customHeight="1" x14ac:dyDescent="0.25">
      <c r="A43" s="1"/>
      <c r="B43" s="1"/>
      <c r="C43" s="1"/>
      <c r="D43" s="2"/>
      <c r="E43" s="3"/>
      <c r="F43" s="1"/>
      <c r="G43" s="38"/>
      <c r="H43" s="1"/>
      <c r="I43" s="1"/>
      <c r="J43" s="1"/>
      <c r="K43" s="1"/>
    </row>
    <row r="44" spans="1:11" ht="11.25" customHeight="1" x14ac:dyDescent="0.25">
      <c r="A44" s="1"/>
      <c r="B44" s="1"/>
      <c r="C44" s="1"/>
      <c r="D44" s="2"/>
      <c r="E44" s="3"/>
      <c r="F44" s="1"/>
      <c r="G44" s="38"/>
      <c r="H44" s="1"/>
      <c r="I44" s="1"/>
      <c r="J44" s="1"/>
      <c r="K44" s="1"/>
    </row>
    <row r="45" spans="1:11" ht="11.25" customHeight="1" x14ac:dyDescent="0.25">
      <c r="A45" s="1"/>
      <c r="B45" s="1"/>
      <c r="C45" s="1"/>
      <c r="D45" s="2"/>
      <c r="E45" s="3"/>
      <c r="F45" s="1"/>
      <c r="G45" s="38"/>
      <c r="H45" s="1"/>
      <c r="I45" s="1"/>
      <c r="J45" s="1"/>
      <c r="K45" s="1"/>
    </row>
    <row r="46" spans="1:11" ht="11.25" customHeight="1" x14ac:dyDescent="0.25">
      <c r="A46" s="1"/>
      <c r="B46" s="1"/>
      <c r="C46" s="1"/>
      <c r="D46" s="2"/>
      <c r="E46" s="3"/>
      <c r="F46" s="1"/>
      <c r="G46" s="38"/>
      <c r="H46" s="1"/>
      <c r="I46" s="1"/>
      <c r="J46" s="1"/>
      <c r="K46" s="1"/>
    </row>
    <row r="47" spans="1:11" ht="11.25" customHeight="1" x14ac:dyDescent="0.25">
      <c r="A47" s="1"/>
      <c r="B47" s="1"/>
      <c r="C47" s="1"/>
      <c r="D47" s="2"/>
      <c r="E47" s="3"/>
      <c r="F47" s="1"/>
      <c r="G47" s="38"/>
      <c r="H47" s="1"/>
      <c r="I47" s="1"/>
      <c r="J47" s="1"/>
      <c r="K47" s="1"/>
    </row>
    <row r="48" spans="1:11" ht="11.25" customHeight="1" x14ac:dyDescent="0.25">
      <c r="A48" s="1"/>
      <c r="B48" s="1"/>
      <c r="C48" s="1"/>
      <c r="D48" s="2"/>
      <c r="E48" s="3"/>
      <c r="F48" s="1"/>
      <c r="G48" s="38"/>
      <c r="H48" s="1"/>
      <c r="I48" s="1"/>
      <c r="J48" s="1"/>
      <c r="K48" s="1"/>
    </row>
    <row r="49" spans="1:11" ht="11.25" customHeight="1" x14ac:dyDescent="0.25">
      <c r="A49" s="1"/>
      <c r="B49" s="1"/>
      <c r="C49" s="1"/>
      <c r="D49" s="2"/>
      <c r="E49" s="3"/>
      <c r="F49" s="1"/>
      <c r="G49" s="38"/>
      <c r="H49" s="1"/>
      <c r="I49" s="1"/>
      <c r="J49" s="1"/>
      <c r="K49" s="1"/>
    </row>
    <row r="50" spans="1:11" ht="11.25" customHeight="1" x14ac:dyDescent="0.25">
      <c r="A50" s="1"/>
      <c r="B50" s="1"/>
      <c r="C50" s="1"/>
      <c r="D50" s="2"/>
      <c r="E50" s="3"/>
      <c r="F50" s="1"/>
      <c r="G50" s="38"/>
      <c r="H50" s="1"/>
      <c r="I50" s="1"/>
      <c r="J50" s="1"/>
      <c r="K50" s="1"/>
    </row>
    <row r="51" spans="1:11" ht="11.25" customHeight="1" x14ac:dyDescent="0.25">
      <c r="A51" s="1"/>
      <c r="B51" s="1"/>
      <c r="C51" s="1"/>
      <c r="D51" s="2"/>
      <c r="E51" s="3"/>
      <c r="F51" s="1"/>
      <c r="G51" s="38"/>
      <c r="H51" s="1"/>
      <c r="I51" s="1"/>
      <c r="J51" s="1"/>
      <c r="K51" s="1"/>
    </row>
    <row r="52" spans="1:11" ht="11.25" customHeight="1" x14ac:dyDescent="0.25">
      <c r="A52" s="1"/>
      <c r="B52" s="1"/>
      <c r="C52" s="1"/>
      <c r="D52" s="2"/>
      <c r="E52" s="3"/>
      <c r="F52" s="1"/>
      <c r="G52" s="38"/>
      <c r="H52" s="1"/>
      <c r="I52" s="1"/>
      <c r="J52" s="1"/>
      <c r="K52" s="1"/>
    </row>
    <row r="53" spans="1:11" ht="11.25" customHeight="1" x14ac:dyDescent="0.25">
      <c r="A53" s="1"/>
      <c r="B53" s="1"/>
      <c r="C53" s="1"/>
      <c r="D53" s="2"/>
      <c r="E53" s="3"/>
      <c r="F53" s="1"/>
      <c r="G53" s="38"/>
      <c r="H53" s="1"/>
      <c r="I53" s="1"/>
      <c r="J53" s="1"/>
      <c r="K53" s="1"/>
    </row>
    <row r="54" spans="1:11" ht="11.25" customHeight="1" x14ac:dyDescent="0.25">
      <c r="A54" s="1"/>
      <c r="B54" s="1"/>
      <c r="C54" s="1"/>
      <c r="D54" s="2"/>
      <c r="E54" s="3"/>
      <c r="F54" s="1"/>
      <c r="G54" s="38"/>
      <c r="H54" s="1"/>
      <c r="I54" s="1"/>
      <c r="J54" s="1"/>
      <c r="K54" s="1"/>
    </row>
    <row r="55" spans="1:11" ht="11.25" customHeight="1" x14ac:dyDescent="0.25">
      <c r="A55" s="1"/>
      <c r="B55" s="1"/>
      <c r="C55" s="1"/>
      <c r="D55" s="2"/>
      <c r="E55" s="3"/>
      <c r="F55" s="1"/>
      <c r="G55" s="38"/>
      <c r="H55" s="1"/>
      <c r="I55" s="1"/>
      <c r="J55" s="1"/>
      <c r="K55" s="1"/>
    </row>
    <row r="56" spans="1:11" ht="11.25" customHeight="1" x14ac:dyDescent="0.25">
      <c r="A56" s="1"/>
      <c r="B56" s="1"/>
      <c r="C56" s="1"/>
      <c r="D56" s="2"/>
      <c r="E56" s="3"/>
      <c r="F56" s="1"/>
      <c r="G56" s="38"/>
      <c r="H56" s="1"/>
      <c r="I56" s="1"/>
      <c r="J56" s="1"/>
      <c r="K56" s="1"/>
    </row>
    <row r="57" spans="1:11" ht="11.25" customHeight="1" x14ac:dyDescent="0.25">
      <c r="A57" s="1"/>
      <c r="B57" s="1"/>
      <c r="C57" s="1"/>
      <c r="D57" s="2"/>
      <c r="E57" s="3"/>
      <c r="F57" s="1"/>
      <c r="G57" s="38"/>
      <c r="H57" s="1"/>
      <c r="I57" s="1"/>
      <c r="J57" s="1"/>
      <c r="K57" s="1"/>
    </row>
    <row r="58" spans="1:11" ht="11.25" customHeight="1" x14ac:dyDescent="0.25">
      <c r="A58" s="1"/>
      <c r="B58" s="1"/>
      <c r="C58" s="1"/>
      <c r="D58" s="2"/>
      <c r="E58" s="3"/>
      <c r="F58" s="1"/>
      <c r="G58" s="38"/>
      <c r="H58" s="1"/>
      <c r="I58" s="1"/>
      <c r="J58" s="1"/>
      <c r="K58" s="1"/>
    </row>
    <row r="59" spans="1:11" ht="11.25" customHeight="1" x14ac:dyDescent="0.25">
      <c r="A59" s="1"/>
      <c r="B59" s="1"/>
      <c r="C59" s="1"/>
      <c r="D59" s="2"/>
      <c r="E59" s="3"/>
      <c r="F59" s="1"/>
      <c r="G59" s="38"/>
      <c r="H59" s="1"/>
      <c r="I59" s="1"/>
      <c r="J59" s="1"/>
      <c r="K59" s="1"/>
    </row>
    <row r="60" spans="1:11" ht="11.25" customHeight="1" x14ac:dyDescent="0.25">
      <c r="A60" s="1"/>
      <c r="B60" s="1"/>
      <c r="C60" s="1"/>
      <c r="D60" s="2"/>
      <c r="E60" s="3"/>
      <c r="F60" s="1"/>
      <c r="G60" s="38"/>
      <c r="H60" s="1"/>
      <c r="I60" s="1"/>
      <c r="J60" s="1"/>
      <c r="K60" s="1"/>
    </row>
    <row r="61" spans="1:11" ht="11.25" customHeight="1" x14ac:dyDescent="0.25">
      <c r="A61" s="1"/>
      <c r="B61" s="1"/>
      <c r="C61" s="1"/>
      <c r="D61" s="2"/>
      <c r="E61" s="3"/>
      <c r="F61" s="1"/>
      <c r="G61" s="38"/>
      <c r="H61" s="1"/>
      <c r="I61" s="1"/>
      <c r="J61" s="1"/>
      <c r="K61" s="1"/>
    </row>
    <row r="62" spans="1:11" ht="11.25" customHeight="1" x14ac:dyDescent="0.25">
      <c r="A62" s="1"/>
      <c r="B62" s="1"/>
      <c r="C62" s="1"/>
      <c r="D62" s="2"/>
      <c r="E62" s="3"/>
      <c r="F62" s="1"/>
      <c r="G62" s="38"/>
      <c r="H62" s="1"/>
      <c r="I62" s="1"/>
      <c r="J62" s="1"/>
      <c r="K62" s="1"/>
    </row>
    <row r="63" spans="1:11" ht="11.25" customHeight="1" x14ac:dyDescent="0.25">
      <c r="A63" s="1"/>
      <c r="B63" s="1"/>
      <c r="C63" s="1"/>
      <c r="D63" s="2"/>
      <c r="E63" s="3"/>
      <c r="F63" s="1"/>
      <c r="G63" s="38"/>
      <c r="H63" s="1"/>
      <c r="I63" s="1"/>
      <c r="J63" s="1"/>
      <c r="K63" s="1"/>
    </row>
    <row r="64" spans="1:11" ht="11.25" customHeight="1" x14ac:dyDescent="0.25">
      <c r="A64" s="1"/>
      <c r="B64" s="1"/>
      <c r="C64" s="1"/>
      <c r="D64" s="2"/>
      <c r="E64" s="3"/>
      <c r="F64" s="1"/>
      <c r="G64" s="38"/>
      <c r="H64" s="1"/>
      <c r="I64" s="1"/>
      <c r="J64" s="1"/>
      <c r="K64" s="1"/>
    </row>
    <row r="65" spans="1:11" ht="11.25" customHeight="1" x14ac:dyDescent="0.25">
      <c r="A65" s="1"/>
      <c r="B65" s="1"/>
      <c r="C65" s="1"/>
      <c r="D65" s="2"/>
      <c r="E65" s="3"/>
      <c r="F65" s="1"/>
      <c r="G65" s="38"/>
      <c r="H65" s="1"/>
      <c r="I65" s="1"/>
      <c r="J65" s="1"/>
      <c r="K65" s="1"/>
    </row>
    <row r="66" spans="1:11" ht="11.25" customHeight="1" x14ac:dyDescent="0.25">
      <c r="A66" s="1"/>
      <c r="B66" s="1"/>
      <c r="C66" s="1"/>
      <c r="D66" s="2"/>
      <c r="E66" s="3"/>
      <c r="F66" s="1"/>
      <c r="G66" s="38"/>
      <c r="H66" s="1"/>
      <c r="I66" s="1"/>
      <c r="J66" s="1"/>
      <c r="K66" s="1"/>
    </row>
    <row r="67" spans="1:11" ht="11.25" customHeight="1" x14ac:dyDescent="0.25">
      <c r="A67" s="1"/>
      <c r="B67" s="1"/>
      <c r="C67" s="1"/>
      <c r="D67" s="2"/>
      <c r="E67" s="3"/>
      <c r="F67" s="1"/>
      <c r="G67" s="38"/>
      <c r="H67" s="1"/>
      <c r="I67" s="1"/>
      <c r="J67" s="1"/>
      <c r="K67" s="1"/>
    </row>
    <row r="68" spans="1:11" ht="11.25" customHeight="1" x14ac:dyDescent="0.25">
      <c r="A68" s="1"/>
      <c r="B68" s="1"/>
      <c r="C68" s="1"/>
      <c r="D68" s="2"/>
      <c r="E68" s="3"/>
      <c r="F68" s="1"/>
      <c r="G68" s="38"/>
      <c r="H68" s="1"/>
      <c r="I68" s="1"/>
      <c r="J68" s="1"/>
      <c r="K68" s="1"/>
    </row>
    <row r="69" spans="1:11" ht="11.25" customHeight="1" x14ac:dyDescent="0.25">
      <c r="A69" s="1"/>
      <c r="B69" s="1"/>
      <c r="C69" s="1"/>
      <c r="D69" s="2"/>
      <c r="E69" s="3"/>
      <c r="F69" s="1"/>
      <c r="G69" s="38"/>
      <c r="H69" s="1"/>
      <c r="I69" s="1"/>
      <c r="J69" s="1"/>
      <c r="K69" s="1"/>
    </row>
    <row r="70" spans="1:11" ht="11.25" customHeight="1" x14ac:dyDescent="0.25">
      <c r="A70" s="1"/>
      <c r="B70" s="1"/>
      <c r="C70" s="1"/>
      <c r="D70" s="2"/>
      <c r="E70" s="3"/>
      <c r="F70" s="1"/>
      <c r="G70" s="38"/>
      <c r="H70" s="1"/>
      <c r="I70" s="1"/>
      <c r="J70" s="1"/>
      <c r="K70" s="1"/>
    </row>
    <row r="71" spans="1:11" ht="11.25" customHeight="1" x14ac:dyDescent="0.25">
      <c r="A71" s="1"/>
      <c r="B71" s="1"/>
      <c r="C71" s="1"/>
      <c r="D71" s="2"/>
      <c r="E71" s="3"/>
      <c r="F71" s="1"/>
      <c r="G71" s="38"/>
      <c r="H71" s="1"/>
      <c r="I71" s="1"/>
      <c r="J71" s="1"/>
      <c r="K71" s="1"/>
    </row>
    <row r="72" spans="1:11" ht="11.25" customHeight="1" x14ac:dyDescent="0.25">
      <c r="A72" s="1"/>
      <c r="B72" s="1"/>
      <c r="C72" s="1"/>
      <c r="D72" s="2"/>
      <c r="E72" s="3"/>
      <c r="F72" s="1"/>
      <c r="G72" s="38"/>
      <c r="H72" s="1"/>
      <c r="I72" s="1"/>
      <c r="J72" s="1"/>
      <c r="K72" s="1"/>
    </row>
    <row r="73" spans="1:11" ht="11.25" customHeight="1" x14ac:dyDescent="0.25">
      <c r="A73" s="1"/>
      <c r="B73" s="1"/>
      <c r="C73" s="1"/>
      <c r="D73" s="2"/>
      <c r="E73" s="3"/>
      <c r="F73" s="1"/>
      <c r="G73" s="38"/>
      <c r="H73" s="1"/>
      <c r="I73" s="1"/>
      <c r="J73" s="1"/>
      <c r="K73" s="1"/>
    </row>
    <row r="74" spans="1:11" ht="11.25" customHeight="1" x14ac:dyDescent="0.25">
      <c r="A74" s="1"/>
      <c r="B74" s="1"/>
      <c r="C74" s="1"/>
      <c r="D74" s="2"/>
      <c r="E74" s="3"/>
      <c r="F74" s="1"/>
      <c r="G74" s="38"/>
      <c r="H74" s="1"/>
      <c r="I74" s="1"/>
      <c r="J74" s="1"/>
      <c r="K74" s="1"/>
    </row>
    <row r="75" spans="1:11" ht="11.25" customHeight="1" x14ac:dyDescent="0.25">
      <c r="A75" s="1"/>
      <c r="B75" s="1"/>
      <c r="C75" s="1"/>
      <c r="D75" s="2"/>
      <c r="E75" s="3"/>
      <c r="F75" s="1"/>
      <c r="G75" s="38"/>
      <c r="H75" s="1"/>
      <c r="I75" s="1"/>
      <c r="J75" s="1"/>
      <c r="K75" s="1"/>
    </row>
    <row r="76" spans="1:11" ht="11.25" customHeight="1" x14ac:dyDescent="0.25">
      <c r="A76" s="1"/>
      <c r="B76" s="1"/>
      <c r="C76" s="1"/>
      <c r="D76" s="2"/>
      <c r="E76" s="3"/>
      <c r="F76" s="1"/>
      <c r="G76" s="38"/>
      <c r="H76" s="1"/>
      <c r="I76" s="1"/>
      <c r="J76" s="1"/>
      <c r="K76" s="1"/>
    </row>
    <row r="77" spans="1:11" ht="11.25" customHeight="1" x14ac:dyDescent="0.25">
      <c r="A77" s="1"/>
      <c r="B77" s="1"/>
      <c r="C77" s="1"/>
      <c r="D77" s="2"/>
      <c r="E77" s="3"/>
      <c r="F77" s="1"/>
      <c r="G77" s="38"/>
      <c r="H77" s="1"/>
      <c r="I77" s="1"/>
      <c r="J77" s="1"/>
      <c r="K77" s="1"/>
    </row>
    <row r="78" spans="1:11" ht="11.25" customHeight="1" x14ac:dyDescent="0.25">
      <c r="A78" s="1"/>
      <c r="B78" s="1"/>
      <c r="C78" s="1"/>
      <c r="D78" s="2"/>
      <c r="E78" s="3"/>
      <c r="F78" s="1"/>
      <c r="G78" s="38"/>
      <c r="H78" s="1"/>
      <c r="I78" s="1"/>
      <c r="J78" s="1"/>
      <c r="K78" s="1"/>
    </row>
  </sheetData>
  <mergeCells count="4">
    <mergeCell ref="B4:B5"/>
    <mergeCell ref="C4:C5"/>
    <mergeCell ref="D4:D5"/>
    <mergeCell ref="F4:F5"/>
  </mergeCells>
  <pageMargins left="0.70866141732283472" right="0.70866141732283472" top="0.74803149606299213" bottom="0.74803149606299213" header="0" footer="0"/>
  <pageSetup scale="92" orientation="portrait" r:id="rId1"/>
  <headerFooter>
    <oddHeader xml:space="preserve">&amp;CBOSHAKGE BRIDGE IN LIMPOPO PROVINCE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70"/>
  <sheetViews>
    <sheetView topLeftCell="A48" zoomScaleNormal="100" workbookViewId="0">
      <selection activeCell="A50" sqref="A50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50" customWidth="1"/>
    <col min="4" max="4" width="7.7109375" customWidth="1"/>
    <col min="5" max="5" width="8.7109375" customWidth="1"/>
    <col min="6" max="6" width="11.7109375" customWidth="1"/>
    <col min="7" max="7" width="13.7109375" customWidth="1"/>
    <col min="8" max="11" width="8" customWidth="1"/>
  </cols>
  <sheetData>
    <row r="1" spans="1:11" ht="11.25" customHeight="1" x14ac:dyDescent="0.25">
      <c r="A1" s="1"/>
      <c r="B1" s="1"/>
      <c r="C1" s="1"/>
      <c r="D1" s="2"/>
      <c r="E1" s="3"/>
      <c r="F1" s="1"/>
      <c r="G1" s="38"/>
      <c r="H1" s="1"/>
      <c r="I1" s="1"/>
      <c r="J1" s="1"/>
      <c r="K1" s="1"/>
    </row>
    <row r="2" spans="1:11" ht="11.25" customHeight="1" x14ac:dyDescent="0.25">
      <c r="A2" s="156" t="str">
        <f>'5700'!A2</f>
        <v xml:space="preserve">SCHEDULE A: BOSHAKGE BRIDGE </v>
      </c>
      <c r="B2" s="157"/>
      <c r="C2" s="157"/>
      <c r="D2" s="158"/>
      <c r="E2" s="159"/>
      <c r="F2" s="157"/>
      <c r="G2" s="264"/>
      <c r="H2" s="157"/>
      <c r="I2" s="1"/>
      <c r="J2" s="1"/>
      <c r="K2" s="1"/>
    </row>
    <row r="3" spans="1:11" ht="11.25" customHeight="1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238"/>
      <c r="I3" s="8"/>
      <c r="J3" s="8"/>
      <c r="K3" s="8"/>
    </row>
    <row r="4" spans="1:11" ht="11.25" customHeight="1" x14ac:dyDescent="0.25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238"/>
      <c r="I4" s="8"/>
      <c r="J4" s="8"/>
      <c r="K4" s="8"/>
    </row>
    <row r="5" spans="1:11" ht="12.75" customHeight="1" x14ac:dyDescent="0.25">
      <c r="A5" s="172"/>
      <c r="B5" s="167"/>
      <c r="C5" s="167"/>
      <c r="D5" s="168"/>
      <c r="E5" s="169"/>
      <c r="F5" s="243"/>
      <c r="G5" s="276"/>
      <c r="H5" s="157"/>
      <c r="I5" s="1"/>
      <c r="J5" s="1"/>
      <c r="K5" s="1"/>
    </row>
    <row r="6" spans="1:11" ht="12.75" customHeight="1" x14ac:dyDescent="0.2">
      <c r="A6" s="176"/>
      <c r="B6" s="177"/>
      <c r="C6" s="178" t="s">
        <v>188</v>
      </c>
      <c r="D6" s="179"/>
      <c r="E6" s="60"/>
      <c r="F6" s="277"/>
      <c r="G6" s="278"/>
      <c r="H6" s="157"/>
      <c r="I6" s="1"/>
      <c r="J6" s="1"/>
      <c r="K6" s="1"/>
    </row>
    <row r="7" spans="1:11" ht="12.75" customHeight="1" x14ac:dyDescent="0.2">
      <c r="A7" s="182"/>
      <c r="B7" s="178"/>
      <c r="C7" s="183"/>
      <c r="D7" s="60"/>
      <c r="E7" s="60"/>
      <c r="F7" s="277"/>
      <c r="G7" s="278"/>
      <c r="H7" s="157"/>
      <c r="I7" s="1"/>
      <c r="J7" s="1"/>
      <c r="K7" s="1"/>
    </row>
    <row r="8" spans="1:11" ht="12.75" customHeight="1" x14ac:dyDescent="0.2">
      <c r="A8" s="184">
        <v>5600</v>
      </c>
      <c r="B8" s="178"/>
      <c r="C8" s="183" t="s">
        <v>189</v>
      </c>
      <c r="D8" s="185"/>
      <c r="E8" s="185"/>
      <c r="F8" s="321"/>
      <c r="G8" s="278"/>
      <c r="H8" s="157"/>
      <c r="I8" s="1"/>
      <c r="J8" s="1"/>
      <c r="K8" s="1"/>
    </row>
    <row r="9" spans="1:11" ht="12.75" customHeight="1" x14ac:dyDescent="0.2">
      <c r="A9" s="184"/>
      <c r="B9" s="177"/>
      <c r="C9" s="183"/>
      <c r="D9" s="185"/>
      <c r="E9" s="185"/>
      <c r="F9" s="321"/>
      <c r="G9" s="278"/>
      <c r="H9" s="157"/>
      <c r="I9" s="1"/>
      <c r="J9" s="1"/>
      <c r="K9" s="1"/>
    </row>
    <row r="10" spans="1:11" ht="12.75" customHeight="1" x14ac:dyDescent="0.2">
      <c r="A10" s="188" t="s">
        <v>262</v>
      </c>
      <c r="B10" s="253"/>
      <c r="C10" s="190"/>
      <c r="D10" s="58"/>
      <c r="E10" s="58"/>
      <c r="F10" s="397"/>
      <c r="G10" s="404"/>
      <c r="H10" s="157"/>
      <c r="I10" s="1"/>
      <c r="J10" s="1"/>
      <c r="K10" s="1"/>
    </row>
    <row r="11" spans="1:11" ht="28.9" customHeight="1" x14ac:dyDescent="0.2">
      <c r="A11" s="188"/>
      <c r="B11" s="253"/>
      <c r="C11" s="406" t="s">
        <v>465</v>
      </c>
      <c r="D11" s="58"/>
      <c r="E11" s="58"/>
      <c r="F11" s="267"/>
      <c r="G11" s="404"/>
      <c r="H11" s="157"/>
      <c r="I11" s="1"/>
      <c r="J11" s="1"/>
      <c r="K11" s="1"/>
    </row>
    <row r="12" spans="1:11" ht="27" customHeight="1" x14ac:dyDescent="0.2">
      <c r="A12" s="188"/>
      <c r="B12" s="253"/>
      <c r="C12" s="406" t="s">
        <v>466</v>
      </c>
      <c r="D12" s="58"/>
      <c r="E12" s="58"/>
      <c r="F12" s="267"/>
      <c r="G12" s="404"/>
      <c r="H12" s="157"/>
      <c r="I12" s="1"/>
      <c r="J12" s="1"/>
      <c r="K12" s="1"/>
    </row>
    <row r="13" spans="1:11" ht="25.15" customHeight="1" x14ac:dyDescent="0.2">
      <c r="A13" s="188"/>
      <c r="B13" s="253"/>
      <c r="C13" s="406" t="s">
        <v>467</v>
      </c>
      <c r="D13" s="58"/>
      <c r="E13" s="58"/>
      <c r="F13" s="267"/>
      <c r="G13" s="404"/>
      <c r="H13" s="157"/>
      <c r="I13" s="1"/>
      <c r="J13" s="1"/>
      <c r="K13" s="1"/>
    </row>
    <row r="14" spans="1:11" ht="12.75" customHeight="1" x14ac:dyDescent="0.2">
      <c r="A14" s="188"/>
      <c r="B14" s="253"/>
      <c r="C14" s="190"/>
      <c r="D14" s="58"/>
      <c r="E14" s="58"/>
      <c r="F14" s="267"/>
      <c r="G14" s="404"/>
      <c r="H14" s="157"/>
      <c r="I14" s="1"/>
      <c r="J14" s="1"/>
      <c r="K14" s="1"/>
    </row>
    <row r="15" spans="1:11" ht="12.75" customHeight="1" x14ac:dyDescent="0.2">
      <c r="A15" s="188"/>
      <c r="B15" s="253"/>
      <c r="C15" s="56" t="s">
        <v>468</v>
      </c>
      <c r="D15" s="58"/>
      <c r="E15" s="58"/>
      <c r="F15" s="267"/>
      <c r="G15" s="404"/>
      <c r="H15" s="157"/>
      <c r="I15" s="1"/>
      <c r="J15" s="1"/>
      <c r="K15" s="1"/>
    </row>
    <row r="16" spans="1:11" ht="12.75" customHeight="1" x14ac:dyDescent="0.2">
      <c r="A16" s="188"/>
      <c r="B16" s="253"/>
      <c r="C16" s="56" t="s">
        <v>469</v>
      </c>
      <c r="D16" s="58"/>
      <c r="E16" s="58"/>
      <c r="F16" s="267"/>
      <c r="G16" s="404"/>
      <c r="H16" s="157"/>
      <c r="I16" s="1"/>
      <c r="J16" s="1"/>
      <c r="K16" s="1"/>
    </row>
    <row r="17" spans="1:11" ht="12.75" customHeight="1" x14ac:dyDescent="0.2">
      <c r="A17" s="188"/>
      <c r="B17" s="253"/>
      <c r="C17" s="190"/>
      <c r="D17" s="58"/>
      <c r="E17" s="58"/>
      <c r="F17" s="267"/>
      <c r="G17" s="404"/>
      <c r="H17" s="157"/>
      <c r="I17" s="1"/>
      <c r="J17" s="1"/>
      <c r="K17" s="1"/>
    </row>
    <row r="18" spans="1:11" ht="12.75" customHeight="1" x14ac:dyDescent="0.2">
      <c r="A18" s="188"/>
      <c r="B18" s="253"/>
      <c r="C18" s="190" t="s">
        <v>470</v>
      </c>
      <c r="D18" s="58"/>
      <c r="E18" s="58"/>
      <c r="F18" s="267"/>
      <c r="G18" s="404"/>
      <c r="H18" s="157"/>
      <c r="I18" s="1"/>
      <c r="J18" s="1"/>
      <c r="K18" s="1"/>
    </row>
    <row r="19" spans="1:11" ht="12.75" customHeight="1" x14ac:dyDescent="0.2">
      <c r="A19" s="188"/>
      <c r="B19" s="253"/>
      <c r="C19" s="190"/>
      <c r="D19" s="58"/>
      <c r="E19" s="58"/>
      <c r="F19" s="267"/>
      <c r="G19" s="404"/>
      <c r="H19" s="157"/>
      <c r="I19" s="1"/>
      <c r="J19" s="1"/>
      <c r="K19" s="1"/>
    </row>
    <row r="20" spans="1:11" ht="12.75" customHeight="1" x14ac:dyDescent="0.2">
      <c r="A20" s="188"/>
      <c r="B20" s="253"/>
      <c r="C20" s="407" t="s">
        <v>473</v>
      </c>
      <c r="D20" s="58" t="s">
        <v>12</v>
      </c>
      <c r="E20" s="58">
        <v>2</v>
      </c>
      <c r="F20" s="267"/>
      <c r="G20" s="404"/>
      <c r="H20" s="157"/>
      <c r="I20" s="1"/>
      <c r="J20" s="1"/>
      <c r="K20" s="1"/>
    </row>
    <row r="21" spans="1:11" ht="12.75" customHeight="1" x14ac:dyDescent="0.2">
      <c r="A21" s="188"/>
      <c r="B21" s="253"/>
      <c r="C21" s="407"/>
      <c r="D21" s="58"/>
      <c r="E21" s="58"/>
      <c r="F21" s="267"/>
      <c r="G21" s="404"/>
      <c r="H21" s="157"/>
      <c r="I21" s="1"/>
      <c r="J21" s="1"/>
      <c r="K21" s="1"/>
    </row>
    <row r="22" spans="1:11" ht="12.75" customHeight="1" x14ac:dyDescent="0.2">
      <c r="A22" s="188"/>
      <c r="B22" s="253"/>
      <c r="C22" s="407" t="s">
        <v>474</v>
      </c>
      <c r="D22" s="58" t="s">
        <v>12</v>
      </c>
      <c r="E22" s="58">
        <v>2</v>
      </c>
      <c r="F22" s="267"/>
      <c r="G22" s="404"/>
      <c r="H22" s="157"/>
      <c r="I22" s="1"/>
      <c r="J22" s="1"/>
      <c r="K22" s="1"/>
    </row>
    <row r="23" spans="1:11" ht="12.75" customHeight="1" x14ac:dyDescent="0.2">
      <c r="A23" s="188"/>
      <c r="B23" s="253"/>
      <c r="C23" s="190"/>
      <c r="D23" s="58"/>
      <c r="E23" s="58"/>
      <c r="F23" s="267"/>
      <c r="G23" s="404"/>
      <c r="H23" s="157"/>
      <c r="I23" s="1"/>
      <c r="J23" s="1"/>
      <c r="K23" s="1"/>
    </row>
    <row r="24" spans="1:11" ht="12.75" customHeight="1" x14ac:dyDescent="0.2">
      <c r="A24" s="188"/>
      <c r="B24" s="253"/>
      <c r="C24" s="190"/>
      <c r="D24" s="58"/>
      <c r="E24" s="58"/>
      <c r="F24" s="267"/>
      <c r="G24" s="404"/>
      <c r="H24" s="157"/>
      <c r="I24" s="1"/>
      <c r="J24" s="1"/>
      <c r="K24" s="1"/>
    </row>
    <row r="25" spans="1:11" ht="12.75" customHeight="1" x14ac:dyDescent="0.2">
      <c r="A25" s="188"/>
      <c r="B25" s="253"/>
      <c r="C25" s="190" t="s">
        <v>475</v>
      </c>
      <c r="D25" s="58"/>
      <c r="E25" s="58"/>
      <c r="F25" s="267"/>
      <c r="G25" s="404"/>
      <c r="H25" s="157"/>
      <c r="I25" s="1"/>
      <c r="J25" s="1"/>
      <c r="K25" s="1"/>
    </row>
    <row r="26" spans="1:11" ht="12.75" customHeight="1" x14ac:dyDescent="0.2">
      <c r="A26" s="188"/>
      <c r="B26" s="253"/>
      <c r="C26" s="190"/>
      <c r="D26" s="58"/>
      <c r="E26" s="58"/>
      <c r="F26" s="267"/>
      <c r="G26" s="404"/>
      <c r="H26" s="157"/>
      <c r="I26" s="1"/>
      <c r="J26" s="1"/>
      <c r="K26" s="1"/>
    </row>
    <row r="27" spans="1:11" ht="12.75" customHeight="1" x14ac:dyDescent="0.2">
      <c r="A27" s="188"/>
      <c r="B27" s="253"/>
      <c r="C27" s="407" t="s">
        <v>476</v>
      </c>
      <c r="D27" s="58" t="s">
        <v>12</v>
      </c>
      <c r="E27" s="58">
        <v>4</v>
      </c>
      <c r="F27" s="267"/>
      <c r="G27" s="404"/>
      <c r="H27" s="157"/>
      <c r="I27" s="1"/>
      <c r="J27" s="1"/>
      <c r="K27" s="1"/>
    </row>
    <row r="28" spans="1:11" ht="12.75" customHeight="1" x14ac:dyDescent="0.2">
      <c r="A28" s="188"/>
      <c r="B28" s="253"/>
      <c r="C28" s="190"/>
      <c r="D28" s="58"/>
      <c r="E28" s="58"/>
      <c r="F28" s="267"/>
      <c r="G28" s="404"/>
      <c r="H28" s="157"/>
      <c r="I28" s="1"/>
      <c r="J28" s="1"/>
      <c r="K28" s="1"/>
    </row>
    <row r="29" spans="1:11" ht="12.75" customHeight="1" x14ac:dyDescent="0.2">
      <c r="A29" s="188"/>
      <c r="B29" s="253"/>
      <c r="C29" s="407" t="s">
        <v>477</v>
      </c>
      <c r="D29" s="58" t="s">
        <v>12</v>
      </c>
      <c r="E29" s="58">
        <v>4</v>
      </c>
      <c r="F29" s="267"/>
      <c r="G29" s="404"/>
      <c r="H29" s="157"/>
      <c r="I29" s="1"/>
      <c r="J29" s="1"/>
      <c r="K29" s="1"/>
    </row>
    <row r="30" spans="1:11" ht="12.75" customHeight="1" x14ac:dyDescent="0.2">
      <c r="A30" s="188"/>
      <c r="B30" s="253"/>
      <c r="C30" s="190"/>
      <c r="D30" s="58"/>
      <c r="E30" s="58"/>
      <c r="F30" s="267"/>
      <c r="G30" s="404"/>
      <c r="H30" s="157"/>
      <c r="I30" s="1"/>
      <c r="J30" s="1"/>
      <c r="K30" s="1"/>
    </row>
    <row r="31" spans="1:11" ht="12.75" customHeight="1" x14ac:dyDescent="0.2">
      <c r="A31" s="188"/>
      <c r="B31" s="68"/>
      <c r="C31" s="56"/>
      <c r="D31" s="58"/>
      <c r="E31" s="303"/>
      <c r="F31" s="281"/>
      <c r="G31" s="280"/>
      <c r="H31" s="157"/>
      <c r="I31" s="1"/>
      <c r="J31" s="1"/>
      <c r="K31" s="1"/>
    </row>
    <row r="32" spans="1:11" ht="12.75" customHeight="1" x14ac:dyDescent="0.2">
      <c r="A32" s="188">
        <v>56.02</v>
      </c>
      <c r="B32" s="253"/>
      <c r="C32" s="188" t="s">
        <v>190</v>
      </c>
      <c r="D32" s="58"/>
      <c r="E32" s="303"/>
      <c r="F32" s="281"/>
      <c r="G32" s="280"/>
      <c r="H32" s="157"/>
      <c r="I32" s="1"/>
      <c r="J32" s="1"/>
      <c r="K32" s="1"/>
    </row>
    <row r="33" spans="1:11" ht="12.75" customHeight="1" x14ac:dyDescent="0.2">
      <c r="A33" s="188"/>
      <c r="B33" s="253"/>
      <c r="C33" s="190"/>
      <c r="D33" s="58"/>
      <c r="E33" s="60"/>
      <c r="F33" s="255"/>
      <c r="G33" s="280"/>
      <c r="H33" s="157"/>
      <c r="I33" s="1"/>
      <c r="J33" s="1"/>
      <c r="K33" s="1"/>
    </row>
    <row r="34" spans="1:11" ht="12.75" customHeight="1" x14ac:dyDescent="0.2">
      <c r="A34" s="188"/>
      <c r="B34" s="253"/>
      <c r="C34" s="192" t="s">
        <v>191</v>
      </c>
      <c r="D34" s="60"/>
      <c r="E34" s="303"/>
      <c r="F34" s="281"/>
      <c r="G34" s="280"/>
      <c r="H34" s="157"/>
      <c r="I34" s="1"/>
      <c r="J34" s="1"/>
      <c r="K34" s="1"/>
    </row>
    <row r="35" spans="1:11" ht="12.75" customHeight="1" x14ac:dyDescent="0.2">
      <c r="A35" s="188"/>
      <c r="B35" s="253"/>
      <c r="C35" s="190"/>
      <c r="D35" s="58"/>
      <c r="E35" s="303"/>
      <c r="F35" s="281"/>
      <c r="G35" s="280"/>
      <c r="H35" s="157"/>
      <c r="I35" s="1"/>
      <c r="J35" s="1"/>
      <c r="K35" s="1"/>
    </row>
    <row r="36" spans="1:11" ht="12.75" customHeight="1" x14ac:dyDescent="0.2">
      <c r="A36" s="188"/>
      <c r="B36" s="253"/>
      <c r="C36" s="56" t="s">
        <v>192</v>
      </c>
      <c r="D36" s="58" t="s">
        <v>193</v>
      </c>
      <c r="E36" s="303">
        <v>2</v>
      </c>
      <c r="F36" s="281"/>
      <c r="G36" s="280"/>
      <c r="H36" s="157"/>
      <c r="I36" s="1"/>
      <c r="J36" s="1"/>
      <c r="K36" s="1"/>
    </row>
    <row r="37" spans="1:11" ht="12.75" customHeight="1" x14ac:dyDescent="0.2">
      <c r="A37" s="188"/>
      <c r="B37" s="253"/>
      <c r="C37" s="190"/>
      <c r="D37" s="58"/>
      <c r="E37" s="303"/>
      <c r="F37" s="281"/>
      <c r="G37" s="280"/>
      <c r="H37" s="157"/>
      <c r="I37" s="1"/>
      <c r="J37" s="1"/>
      <c r="K37" s="1"/>
    </row>
    <row r="38" spans="1:11" ht="12.75" customHeight="1" x14ac:dyDescent="0.2">
      <c r="A38" s="188"/>
      <c r="B38" s="253"/>
      <c r="C38" s="192" t="s">
        <v>194</v>
      </c>
      <c r="D38" s="58"/>
      <c r="E38" s="60"/>
      <c r="F38" s="255"/>
      <c r="G38" s="280"/>
      <c r="H38" s="157"/>
      <c r="I38" s="1"/>
      <c r="J38" s="1"/>
      <c r="K38" s="1"/>
    </row>
    <row r="39" spans="1:11" ht="12.75" customHeight="1" x14ac:dyDescent="0.2">
      <c r="A39" s="188"/>
      <c r="B39" s="253"/>
      <c r="C39" s="192" t="s">
        <v>195</v>
      </c>
      <c r="D39" s="58"/>
      <c r="E39" s="303"/>
      <c r="F39" s="281"/>
      <c r="G39" s="280"/>
      <c r="H39" s="157"/>
      <c r="I39" s="1"/>
      <c r="J39" s="1"/>
      <c r="K39" s="1"/>
    </row>
    <row r="40" spans="1:11" ht="12.75" customHeight="1" x14ac:dyDescent="0.2">
      <c r="A40" s="188"/>
      <c r="B40" s="253"/>
      <c r="C40" s="192" t="s">
        <v>196</v>
      </c>
      <c r="D40" s="60"/>
      <c r="E40" s="303"/>
      <c r="F40" s="281"/>
      <c r="G40" s="280"/>
      <c r="H40" s="157"/>
      <c r="I40" s="1"/>
      <c r="J40" s="1"/>
      <c r="K40" s="1"/>
    </row>
    <row r="41" spans="1:11" ht="12.75" customHeight="1" x14ac:dyDescent="0.2">
      <c r="A41" s="188"/>
      <c r="B41" s="68"/>
      <c r="C41" s="56"/>
      <c r="D41" s="58"/>
      <c r="E41" s="60"/>
      <c r="F41" s="255"/>
      <c r="G41" s="280"/>
      <c r="H41" s="157"/>
      <c r="I41" s="1"/>
      <c r="J41" s="1"/>
      <c r="K41" s="1"/>
    </row>
    <row r="42" spans="1:11" ht="12.75" customHeight="1" x14ac:dyDescent="0.2">
      <c r="A42" s="188"/>
      <c r="B42" s="68"/>
      <c r="C42" s="56" t="s">
        <v>197</v>
      </c>
      <c r="D42" s="58" t="s">
        <v>198</v>
      </c>
      <c r="E42" s="303">
        <v>2</v>
      </c>
      <c r="F42" s="281"/>
      <c r="G42" s="280"/>
      <c r="H42" s="157"/>
      <c r="I42" s="1"/>
      <c r="J42" s="1"/>
      <c r="K42" s="1"/>
    </row>
    <row r="43" spans="1:11" ht="12.75" customHeight="1" x14ac:dyDescent="0.2">
      <c r="A43" s="188"/>
      <c r="B43" s="68"/>
      <c r="C43" s="56"/>
      <c r="D43" s="58"/>
      <c r="E43" s="303"/>
      <c r="F43" s="281"/>
      <c r="G43" s="280"/>
      <c r="H43" s="157"/>
      <c r="I43" s="1"/>
      <c r="J43" s="1"/>
      <c r="K43" s="1"/>
    </row>
    <row r="44" spans="1:11" ht="12.75" customHeight="1" x14ac:dyDescent="0.2">
      <c r="A44" s="188">
        <v>56.03</v>
      </c>
      <c r="B44" s="253"/>
      <c r="C44" s="188" t="s">
        <v>199</v>
      </c>
      <c r="D44" s="58"/>
      <c r="E44" s="303"/>
      <c r="F44" s="281"/>
      <c r="G44" s="280"/>
      <c r="H44" s="157"/>
      <c r="I44" s="1"/>
      <c r="J44" s="1"/>
      <c r="K44" s="1"/>
    </row>
    <row r="45" spans="1:11" ht="12.75" customHeight="1" x14ac:dyDescent="0.2">
      <c r="A45" s="188"/>
      <c r="B45" s="253"/>
      <c r="C45" s="188" t="s">
        <v>200</v>
      </c>
      <c r="D45" s="58"/>
      <c r="E45" s="60"/>
      <c r="F45" s="255"/>
      <c r="G45" s="280"/>
      <c r="H45" s="157"/>
      <c r="I45" s="1"/>
      <c r="J45" s="1"/>
      <c r="K45" s="1"/>
    </row>
    <row r="46" spans="1:11" ht="12.75" customHeight="1" x14ac:dyDescent="0.2">
      <c r="A46" s="188"/>
      <c r="B46" s="253"/>
      <c r="C46" s="190"/>
      <c r="D46" s="58"/>
      <c r="E46" s="60"/>
      <c r="F46" s="255"/>
      <c r="G46" s="280"/>
      <c r="H46" s="157"/>
      <c r="I46" s="1"/>
      <c r="J46" s="1"/>
      <c r="K46" s="1"/>
    </row>
    <row r="47" spans="1:11" ht="12.75" customHeight="1" x14ac:dyDescent="0.2">
      <c r="A47" s="188"/>
      <c r="B47" s="253"/>
      <c r="C47" s="192" t="s">
        <v>201</v>
      </c>
      <c r="D47" s="60" t="s">
        <v>142</v>
      </c>
      <c r="E47" s="303">
        <f>1*3*2</f>
        <v>6</v>
      </c>
      <c r="F47" s="281"/>
      <c r="G47" s="280"/>
      <c r="H47" s="157"/>
      <c r="I47" s="1"/>
      <c r="J47" s="1"/>
      <c r="K47" s="1"/>
    </row>
    <row r="48" spans="1:11" ht="12.75" customHeight="1" x14ac:dyDescent="0.2">
      <c r="A48" s="188"/>
      <c r="B48" s="68"/>
      <c r="C48" s="56"/>
      <c r="D48" s="58"/>
      <c r="E48" s="60"/>
      <c r="F48" s="255"/>
      <c r="G48" s="280"/>
      <c r="H48" s="156"/>
      <c r="I48" s="5"/>
      <c r="J48" s="5"/>
      <c r="K48" s="5"/>
    </row>
    <row r="49" spans="1:11" ht="12.75" customHeight="1" x14ac:dyDescent="0.2">
      <c r="A49" s="188">
        <v>56.05</v>
      </c>
      <c r="B49" s="253"/>
      <c r="C49" s="188" t="s">
        <v>202</v>
      </c>
      <c r="D49" s="60"/>
      <c r="E49" s="303"/>
      <c r="F49" s="281"/>
      <c r="G49" s="280"/>
      <c r="H49" s="156"/>
      <c r="I49" s="5"/>
      <c r="J49" s="5"/>
      <c r="K49" s="5"/>
    </row>
    <row r="50" spans="1:11" ht="12.75" customHeight="1" x14ac:dyDescent="0.2">
      <c r="A50" s="188" t="s">
        <v>567</v>
      </c>
      <c r="B50" s="253"/>
      <c r="C50" s="188" t="s">
        <v>263</v>
      </c>
      <c r="D50" s="58" t="s">
        <v>203</v>
      </c>
      <c r="E50" s="303">
        <f>2*0.6*1*0.6</f>
        <v>0.72</v>
      </c>
      <c r="F50" s="281"/>
      <c r="G50" s="280"/>
      <c r="H50" s="156"/>
      <c r="I50" s="5"/>
      <c r="J50" s="5"/>
      <c r="K50" s="5"/>
    </row>
    <row r="51" spans="1:11" ht="12.75" customHeight="1" thickBot="1" x14ac:dyDescent="0.3">
      <c r="A51" s="206"/>
      <c r="B51" s="207"/>
      <c r="C51" s="207"/>
      <c r="D51" s="208"/>
      <c r="E51" s="209"/>
      <c r="F51" s="207"/>
      <c r="G51" s="284"/>
      <c r="H51" s="157"/>
      <c r="I51" s="1"/>
      <c r="J51" s="1"/>
      <c r="K51" s="1"/>
    </row>
    <row r="52" spans="1:11" ht="19.5" customHeight="1" x14ac:dyDescent="0.25">
      <c r="A52" s="212" t="s">
        <v>269</v>
      </c>
      <c r="B52" s="212"/>
      <c r="C52" s="212"/>
      <c r="D52" s="213"/>
      <c r="E52" s="214"/>
      <c r="F52" s="212"/>
      <c r="G52" s="285"/>
      <c r="H52" s="156"/>
      <c r="I52" s="5"/>
      <c r="J52" s="5"/>
      <c r="K52" s="5"/>
    </row>
    <row r="53" spans="1:11" ht="11.25" customHeight="1" x14ac:dyDescent="0.25">
      <c r="A53" s="156" t="s">
        <v>155</v>
      </c>
      <c r="B53" s="217"/>
      <c r="C53" s="217"/>
      <c r="D53" s="218"/>
      <c r="E53" s="219"/>
      <c r="F53" s="217"/>
      <c r="G53" s="304"/>
      <c r="H53" s="156"/>
      <c r="I53" s="5"/>
      <c r="J53" s="5"/>
      <c r="K53" s="5"/>
    </row>
    <row r="54" spans="1:11" ht="11.25" customHeight="1" x14ac:dyDescent="0.25">
      <c r="A54" s="156"/>
      <c r="B54" s="217"/>
      <c r="C54" s="217"/>
      <c r="D54" s="218"/>
      <c r="E54" s="219"/>
      <c r="F54" s="217"/>
      <c r="G54" s="304"/>
      <c r="H54" s="156"/>
      <c r="I54" s="5"/>
      <c r="J54" s="5"/>
      <c r="K54" s="5"/>
    </row>
    <row r="55" spans="1:11" ht="11.25" customHeight="1" x14ac:dyDescent="0.25">
      <c r="A55" s="157" t="str">
        <f>A2</f>
        <v xml:space="preserve">SCHEDULE A: BOSHAKGE BRIDGE </v>
      </c>
      <c r="B55" s="157"/>
      <c r="C55" s="157"/>
      <c r="D55" s="158"/>
      <c r="E55" s="159"/>
      <c r="F55" s="157"/>
      <c r="G55" s="273"/>
      <c r="H55" s="157"/>
      <c r="I55" s="1"/>
      <c r="J55" s="1"/>
      <c r="K55" s="1"/>
    </row>
    <row r="56" spans="1:11" ht="11.25" customHeight="1" x14ac:dyDescent="0.25">
      <c r="A56" s="160" t="s">
        <v>0</v>
      </c>
      <c r="B56" s="633" t="s">
        <v>1</v>
      </c>
      <c r="C56" s="633" t="s">
        <v>2</v>
      </c>
      <c r="D56" s="633" t="s">
        <v>3</v>
      </c>
      <c r="E56" s="161" t="s">
        <v>4</v>
      </c>
      <c r="F56" s="633" t="s">
        <v>5</v>
      </c>
      <c r="G56" s="274" t="s">
        <v>4</v>
      </c>
      <c r="H56" s="157"/>
      <c r="I56" s="1"/>
      <c r="J56" s="1"/>
      <c r="K56" s="1"/>
    </row>
    <row r="57" spans="1:11" ht="11.25" customHeight="1" thickBot="1" x14ac:dyDescent="0.3">
      <c r="A57" s="163" t="s">
        <v>6</v>
      </c>
      <c r="B57" s="635"/>
      <c r="C57" s="635"/>
      <c r="D57" s="635"/>
      <c r="E57" s="164" t="s">
        <v>7</v>
      </c>
      <c r="F57" s="635"/>
      <c r="G57" s="275" t="s">
        <v>8</v>
      </c>
      <c r="H57" s="157"/>
      <c r="I57" s="1"/>
      <c r="J57" s="1"/>
      <c r="K57" s="1"/>
    </row>
    <row r="58" spans="1:11" ht="11.25" customHeight="1" thickTop="1" x14ac:dyDescent="0.25">
      <c r="A58" s="172"/>
      <c r="B58" s="167"/>
      <c r="C58" s="167"/>
      <c r="D58" s="168"/>
      <c r="E58" s="169"/>
      <c r="F58" s="243"/>
      <c r="G58" s="276"/>
      <c r="H58" s="157"/>
      <c r="I58" s="1"/>
      <c r="J58" s="1"/>
      <c r="K58" s="1"/>
    </row>
    <row r="59" spans="1:11" ht="11.25" customHeight="1" x14ac:dyDescent="0.2">
      <c r="A59" s="176"/>
      <c r="B59" s="177"/>
      <c r="C59" s="178" t="s">
        <v>264</v>
      </c>
      <c r="D59" s="179"/>
      <c r="E59" s="60"/>
      <c r="F59" s="277"/>
      <c r="G59" s="278"/>
      <c r="H59" s="157"/>
      <c r="I59" s="1"/>
      <c r="J59" s="1"/>
      <c r="K59" s="1"/>
    </row>
    <row r="60" spans="1:11" ht="11.25" customHeight="1" x14ac:dyDescent="0.2">
      <c r="A60" s="182"/>
      <c r="B60" s="178"/>
      <c r="C60" s="183"/>
      <c r="D60" s="60"/>
      <c r="E60" s="60"/>
      <c r="F60" s="277"/>
      <c r="G60" s="278"/>
      <c r="H60" s="157"/>
      <c r="I60" s="1"/>
      <c r="J60" s="1"/>
      <c r="K60" s="1"/>
    </row>
    <row r="61" spans="1:11" ht="15" customHeight="1" x14ac:dyDescent="0.2">
      <c r="A61" s="188"/>
      <c r="B61" s="253"/>
      <c r="C61" s="190"/>
      <c r="D61" s="58"/>
      <c r="E61" s="303"/>
      <c r="F61" s="281"/>
      <c r="G61" s="280"/>
      <c r="H61" s="57"/>
    </row>
    <row r="62" spans="1:11" ht="15" customHeight="1" x14ac:dyDescent="0.2">
      <c r="A62" s="188">
        <v>56.06</v>
      </c>
      <c r="B62" s="253"/>
      <c r="C62" s="188" t="s">
        <v>204</v>
      </c>
      <c r="D62" s="60"/>
      <c r="E62" s="303"/>
      <c r="F62" s="281"/>
      <c r="G62" s="280"/>
      <c r="H62" s="57"/>
    </row>
    <row r="63" spans="1:11" ht="15" customHeight="1" x14ac:dyDescent="0.2">
      <c r="A63" s="188"/>
      <c r="B63" s="253"/>
      <c r="C63" s="188" t="s">
        <v>205</v>
      </c>
      <c r="D63" s="58" t="s">
        <v>72</v>
      </c>
      <c r="E63" s="193">
        <f>E50*0.3</f>
        <v>0.216</v>
      </c>
      <c r="F63" s="281"/>
      <c r="G63" s="280"/>
      <c r="H63" s="57"/>
    </row>
    <row r="64" spans="1:11" ht="15" customHeight="1" x14ac:dyDescent="0.2">
      <c r="A64" s="188"/>
      <c r="B64" s="68"/>
      <c r="C64" s="56"/>
      <c r="D64" s="58"/>
      <c r="E64" s="303"/>
      <c r="F64" s="281"/>
      <c r="G64" s="280"/>
      <c r="H64" s="57"/>
    </row>
    <row r="65" spans="1:8" ht="15" customHeight="1" x14ac:dyDescent="0.2">
      <c r="A65" s="188"/>
      <c r="B65" s="253"/>
      <c r="C65" s="188"/>
      <c r="D65" s="60"/>
      <c r="E65" s="303"/>
      <c r="F65" s="281"/>
      <c r="G65" s="280"/>
      <c r="H65" s="57"/>
    </row>
    <row r="66" spans="1:8" ht="15" customHeight="1" x14ac:dyDescent="0.2">
      <c r="A66" s="192"/>
      <c r="B66" s="68"/>
      <c r="C66" s="192"/>
      <c r="D66" s="60"/>
      <c r="E66" s="303"/>
      <c r="F66" s="61"/>
      <c r="G66" s="280"/>
      <c r="H66" s="57"/>
    </row>
    <row r="67" spans="1:8" ht="15" customHeight="1" x14ac:dyDescent="0.2">
      <c r="A67" s="192"/>
      <c r="B67" s="68"/>
      <c r="C67" s="192"/>
      <c r="D67" s="60"/>
      <c r="E67" s="303"/>
      <c r="F67" s="61"/>
      <c r="G67" s="280"/>
      <c r="H67" s="57"/>
    </row>
    <row r="68" spans="1:8" ht="15" customHeight="1" x14ac:dyDescent="0.2">
      <c r="A68" s="192"/>
      <c r="B68" s="68"/>
      <c r="C68" s="192"/>
      <c r="D68" s="60"/>
      <c r="E68" s="303"/>
      <c r="F68" s="61"/>
      <c r="G68" s="280"/>
      <c r="H68" s="57"/>
    </row>
    <row r="69" spans="1:8" ht="15" customHeight="1" thickBot="1" x14ac:dyDescent="0.3">
      <c r="A69" s="206"/>
      <c r="B69" s="207"/>
      <c r="C69" s="207"/>
      <c r="D69" s="208"/>
      <c r="E69" s="209"/>
      <c r="F69" s="207"/>
      <c r="G69" s="284"/>
      <c r="H69" s="57"/>
    </row>
    <row r="70" spans="1:8" ht="15" customHeight="1" thickTop="1" x14ac:dyDescent="0.25">
      <c r="A70" s="212" t="s">
        <v>206</v>
      </c>
      <c r="B70" s="212"/>
      <c r="C70" s="212"/>
      <c r="D70" s="213"/>
      <c r="E70" s="214"/>
      <c r="F70" s="212"/>
      <c r="G70" s="285"/>
      <c r="H70" s="57"/>
    </row>
  </sheetData>
  <mergeCells count="8">
    <mergeCell ref="B56:B57"/>
    <mergeCell ref="C56:C57"/>
    <mergeCell ref="D56:D57"/>
    <mergeCell ref="F56:F57"/>
    <mergeCell ref="B3:B4"/>
    <mergeCell ref="C3:C4"/>
    <mergeCell ref="D3:D4"/>
    <mergeCell ref="F3:F4"/>
  </mergeCells>
  <pageMargins left="0.70866141732283472" right="0.70866141732283472" top="0.74803149606299213" bottom="0.74803149606299213" header="0" footer="0"/>
  <pageSetup scale="92" orientation="portrait" r:id="rId1"/>
  <headerFooter>
    <oddHeader xml:space="preserve">&amp;CBOSHAKGE BRIDGE IN LIMPOPO PROVINCE </oddHeader>
  </headerFooter>
  <rowBreaks count="1" manualBreakCount="1"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H31"/>
  <sheetViews>
    <sheetView zoomScaleNormal="100" workbookViewId="0">
      <selection activeCell="J26" sqref="J26"/>
    </sheetView>
  </sheetViews>
  <sheetFormatPr defaultRowHeight="15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8.7109375" customWidth="1"/>
    <col min="6" max="6" width="11.7109375" customWidth="1"/>
    <col min="7" max="7" width="13.7109375" customWidth="1"/>
  </cols>
  <sheetData>
    <row r="2" spans="1:8" x14ac:dyDescent="0.25">
      <c r="A2" s="380" t="str">
        <f>'1500'!A3</f>
        <v xml:space="preserve">SCHEDULE A: BOSHAKGE BRIDGE </v>
      </c>
      <c r="B2" s="380"/>
      <c r="C2" s="380"/>
      <c r="D2" s="57"/>
      <c r="E2" s="57"/>
      <c r="F2" s="641" t="s">
        <v>433</v>
      </c>
      <c r="G2" s="642"/>
      <c r="H2" s="156"/>
    </row>
    <row r="3" spans="1:8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57"/>
    </row>
    <row r="4" spans="1:8" ht="15.75" thickBot="1" x14ac:dyDescent="0.3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57"/>
    </row>
    <row r="5" spans="1:8" ht="15.75" thickTop="1" x14ac:dyDescent="0.25">
      <c r="A5" s="172"/>
      <c r="B5" s="167"/>
      <c r="C5" s="167"/>
      <c r="D5" s="168"/>
      <c r="E5" s="169"/>
      <c r="F5" s="243"/>
      <c r="G5" s="276"/>
      <c r="H5" s="57"/>
    </row>
    <row r="6" spans="1:8" x14ac:dyDescent="0.2">
      <c r="A6" s="176"/>
      <c r="B6" s="177"/>
      <c r="C6" s="178" t="s">
        <v>357</v>
      </c>
      <c r="D6" s="179"/>
      <c r="E6" s="60"/>
      <c r="F6" s="247"/>
      <c r="G6" s="278"/>
      <c r="H6" s="57"/>
    </row>
    <row r="7" spans="1:8" x14ac:dyDescent="0.2">
      <c r="A7" s="182"/>
      <c r="B7" s="178"/>
      <c r="C7" s="183"/>
      <c r="D7" s="60"/>
      <c r="E7" s="60"/>
      <c r="F7" s="247"/>
      <c r="G7" s="278"/>
      <c r="H7" s="57"/>
    </row>
    <row r="8" spans="1:8" x14ac:dyDescent="0.2">
      <c r="A8" s="184">
        <v>5700</v>
      </c>
      <c r="B8" s="178"/>
      <c r="C8" s="183" t="s">
        <v>478</v>
      </c>
      <c r="D8" s="185"/>
      <c r="E8" s="185"/>
      <c r="F8" s="249"/>
      <c r="G8" s="278"/>
      <c r="H8" s="57"/>
    </row>
    <row r="9" spans="1:8" x14ac:dyDescent="0.2">
      <c r="A9" s="184"/>
      <c r="B9" s="177"/>
      <c r="C9" s="183"/>
      <c r="D9" s="185"/>
      <c r="E9" s="185"/>
      <c r="F9" s="249"/>
      <c r="G9" s="278"/>
      <c r="H9" s="57"/>
    </row>
    <row r="10" spans="1:8" x14ac:dyDescent="0.2">
      <c r="A10" s="188">
        <v>57.02</v>
      </c>
      <c r="B10" s="253"/>
      <c r="C10" s="190" t="s">
        <v>358</v>
      </c>
      <c r="D10" s="58"/>
      <c r="E10" s="58"/>
      <c r="F10" s="267"/>
      <c r="G10" s="404"/>
      <c r="H10" s="57"/>
    </row>
    <row r="11" spans="1:8" x14ac:dyDescent="0.2">
      <c r="A11" s="188"/>
      <c r="B11" s="253"/>
      <c r="C11" s="190"/>
      <c r="D11" s="58"/>
      <c r="E11" s="58"/>
      <c r="F11" s="267"/>
      <c r="G11" s="404"/>
      <c r="H11" s="57"/>
    </row>
    <row r="12" spans="1:8" x14ac:dyDescent="0.2">
      <c r="A12" s="188"/>
      <c r="B12" s="253"/>
      <c r="C12" s="56" t="s">
        <v>359</v>
      </c>
      <c r="D12" s="58"/>
      <c r="E12" s="58"/>
      <c r="F12" s="267"/>
      <c r="G12" s="404"/>
      <c r="H12" s="57"/>
    </row>
    <row r="13" spans="1:8" x14ac:dyDescent="0.2">
      <c r="A13" s="188"/>
      <c r="B13" s="253"/>
      <c r="C13" s="192"/>
      <c r="D13" s="58"/>
      <c r="E13" s="58"/>
      <c r="F13" s="267"/>
      <c r="G13" s="280"/>
      <c r="H13" s="57"/>
    </row>
    <row r="14" spans="1:8" x14ac:dyDescent="0.2">
      <c r="A14" s="188"/>
      <c r="B14" s="253"/>
      <c r="C14" s="56" t="s">
        <v>360</v>
      </c>
      <c r="D14" s="60" t="s">
        <v>66</v>
      </c>
      <c r="E14" s="193">
        <v>0.5</v>
      </c>
      <c r="F14" s="61"/>
      <c r="G14" s="280"/>
      <c r="H14" s="57"/>
    </row>
    <row r="15" spans="1:8" x14ac:dyDescent="0.2">
      <c r="A15" s="188"/>
      <c r="B15" s="253"/>
      <c r="C15" s="190"/>
      <c r="D15" s="60"/>
      <c r="E15" s="58"/>
      <c r="F15" s="267"/>
      <c r="G15" s="280"/>
      <c r="H15" s="57"/>
    </row>
    <row r="16" spans="1:8" x14ac:dyDescent="0.2">
      <c r="A16" s="188"/>
      <c r="B16" s="68"/>
      <c r="C16" s="56" t="s">
        <v>362</v>
      </c>
      <c r="D16" s="60"/>
      <c r="E16" s="58"/>
      <c r="F16" s="267"/>
      <c r="G16" s="280"/>
      <c r="H16" s="57"/>
    </row>
    <row r="17" spans="1:8" x14ac:dyDescent="0.2">
      <c r="A17" s="188"/>
      <c r="B17" s="68"/>
      <c r="C17" s="192"/>
      <c r="D17" s="60"/>
      <c r="E17" s="58"/>
      <c r="F17" s="267"/>
      <c r="G17" s="280"/>
      <c r="H17" s="57"/>
    </row>
    <row r="18" spans="1:8" x14ac:dyDescent="0.2">
      <c r="A18" s="188"/>
      <c r="B18" s="68"/>
      <c r="C18" s="56" t="s">
        <v>360</v>
      </c>
      <c r="D18" s="60" t="s">
        <v>66</v>
      </c>
      <c r="E18" s="303"/>
      <c r="F18" s="61"/>
      <c r="G18" s="408" t="s">
        <v>361</v>
      </c>
      <c r="H18" s="57"/>
    </row>
    <row r="19" spans="1:8" x14ac:dyDescent="0.2">
      <c r="A19" s="188"/>
      <c r="B19" s="68"/>
      <c r="C19" s="190"/>
      <c r="D19" s="58"/>
      <c r="E19" s="58"/>
      <c r="F19" s="267"/>
      <c r="G19" s="280"/>
      <c r="H19" s="57"/>
    </row>
    <row r="20" spans="1:8" x14ac:dyDescent="0.2">
      <c r="A20" s="188"/>
      <c r="B20" s="68"/>
      <c r="C20" s="56" t="s">
        <v>363</v>
      </c>
      <c r="D20" s="58" t="s">
        <v>114</v>
      </c>
      <c r="E20" s="303">
        <f>5*30</f>
        <v>150</v>
      </c>
      <c r="F20" s="61"/>
      <c r="G20" s="280"/>
      <c r="H20" s="57"/>
    </row>
    <row r="21" spans="1:8" x14ac:dyDescent="0.2">
      <c r="A21" s="188"/>
      <c r="B21" s="68"/>
      <c r="C21" s="192"/>
      <c r="D21" s="58"/>
      <c r="E21" s="303"/>
      <c r="F21" s="61"/>
      <c r="G21" s="280"/>
      <c r="H21" s="57"/>
    </row>
    <row r="22" spans="1:8" x14ac:dyDescent="0.2">
      <c r="A22" s="188"/>
      <c r="B22" s="68"/>
      <c r="C22" s="56" t="s">
        <v>364</v>
      </c>
      <c r="D22" s="58"/>
      <c r="E22" s="303"/>
      <c r="F22" s="61"/>
      <c r="G22" s="280"/>
      <c r="H22" s="57"/>
    </row>
    <row r="23" spans="1:8" x14ac:dyDescent="0.2">
      <c r="A23" s="188"/>
      <c r="B23" s="68"/>
      <c r="C23" s="192" t="s">
        <v>365</v>
      </c>
      <c r="D23" s="58" t="s">
        <v>114</v>
      </c>
      <c r="E23" s="303"/>
      <c r="F23" s="61"/>
      <c r="G23" s="408" t="s">
        <v>361</v>
      </c>
      <c r="H23" s="57"/>
    </row>
    <row r="24" spans="1:8" x14ac:dyDescent="0.2">
      <c r="A24" s="188"/>
      <c r="B24" s="68"/>
      <c r="C24" s="56"/>
      <c r="D24" s="58"/>
      <c r="E24" s="303"/>
      <c r="F24" s="61"/>
      <c r="G24" s="280"/>
      <c r="H24" s="57"/>
    </row>
    <row r="25" spans="1:8" x14ac:dyDescent="0.2">
      <c r="A25" s="188"/>
      <c r="B25" s="253"/>
      <c r="C25" s="192"/>
      <c r="D25" s="60"/>
      <c r="E25" s="60"/>
      <c r="F25" s="292"/>
      <c r="G25" s="280"/>
      <c r="H25" s="57"/>
    </row>
    <row r="26" spans="1:8" x14ac:dyDescent="0.2">
      <c r="A26" s="188">
        <v>57.06</v>
      </c>
      <c r="B26" s="253"/>
      <c r="C26" s="188" t="s">
        <v>366</v>
      </c>
      <c r="D26" s="60"/>
      <c r="E26" s="303"/>
      <c r="F26" s="61"/>
      <c r="G26" s="280"/>
      <c r="H26" s="57"/>
    </row>
    <row r="27" spans="1:8" x14ac:dyDescent="0.2">
      <c r="A27" s="253" t="s">
        <v>567</v>
      </c>
      <c r="B27" s="253"/>
      <c r="C27" s="188" t="s">
        <v>367</v>
      </c>
      <c r="D27" s="60"/>
      <c r="E27" s="303"/>
      <c r="F27" s="61"/>
      <c r="G27" s="280"/>
      <c r="H27" s="57"/>
    </row>
    <row r="28" spans="1:8" x14ac:dyDescent="0.2">
      <c r="A28" s="188"/>
      <c r="B28" s="68"/>
      <c r="C28" s="190" t="s">
        <v>368</v>
      </c>
      <c r="D28" s="60" t="s">
        <v>66</v>
      </c>
      <c r="E28" s="193">
        <v>0.5</v>
      </c>
      <c r="F28" s="61"/>
      <c r="G28" s="280"/>
      <c r="H28" s="57"/>
    </row>
    <row r="29" spans="1:8" ht="15.75" thickBot="1" x14ac:dyDescent="0.3">
      <c r="A29" s="206"/>
      <c r="B29" s="207"/>
      <c r="C29" s="207"/>
      <c r="D29" s="208"/>
      <c r="E29" s="209"/>
      <c r="F29" s="207"/>
      <c r="G29" s="284"/>
      <c r="H29" s="57"/>
    </row>
    <row r="30" spans="1:8" ht="15.75" thickTop="1" x14ac:dyDescent="0.25">
      <c r="A30" s="212" t="s">
        <v>369</v>
      </c>
      <c r="B30" s="212"/>
      <c r="C30" s="212"/>
      <c r="D30" s="213"/>
      <c r="E30" s="214"/>
      <c r="F30" s="212"/>
      <c r="G30" s="285"/>
      <c r="H30" s="57"/>
    </row>
    <row r="31" spans="1:8" x14ac:dyDescent="0.25">
      <c r="A31" s="5" t="s">
        <v>155</v>
      </c>
      <c r="B31" s="25"/>
      <c r="C31" s="25"/>
      <c r="D31" s="26"/>
      <c r="E31" s="27"/>
      <c r="F31" s="25"/>
      <c r="G31" s="45"/>
    </row>
  </sheetData>
  <mergeCells count="5">
    <mergeCell ref="F2:G2"/>
    <mergeCell ref="B3:B4"/>
    <mergeCell ref="C3:C4"/>
    <mergeCell ref="D3:D4"/>
    <mergeCell ref="F3:F4"/>
  </mergeCells>
  <pageMargins left="0.7" right="0.7" top="0.75" bottom="0.75" header="0.3" footer="0.3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4CDB-B30D-4B2B-B15B-EEDB00F3B0D6}">
  <sheetPr>
    <tabColor rgb="FFFF0000"/>
  </sheetPr>
  <dimension ref="A4:H44"/>
  <sheetViews>
    <sheetView topLeftCell="A26" zoomScaleNormal="100" workbookViewId="0">
      <selection activeCell="J39" sqref="J39"/>
    </sheetView>
  </sheetViews>
  <sheetFormatPr defaultRowHeight="15" x14ac:dyDescent="0.25"/>
  <cols>
    <col min="1" max="1" width="6.7109375" customWidth="1"/>
    <col min="2" max="2" width="10.28515625" customWidth="1"/>
    <col min="3" max="3" width="7.42578125" customWidth="1"/>
    <col min="4" max="4" width="38.7109375" customWidth="1"/>
    <col min="5" max="5" width="7.7109375" customWidth="1"/>
    <col min="6" max="6" width="8.7109375" customWidth="1"/>
    <col min="7" max="7" width="11.7109375" customWidth="1"/>
    <col min="8" max="8" width="13.7109375" customWidth="1"/>
  </cols>
  <sheetData>
    <row r="4" spans="1:8" x14ac:dyDescent="0.25">
      <c r="A4" s="6" t="s">
        <v>0</v>
      </c>
      <c r="B4" s="661" t="s">
        <v>1</v>
      </c>
      <c r="C4" s="653"/>
      <c r="D4" s="655" t="s">
        <v>2</v>
      </c>
      <c r="E4" s="657" t="s">
        <v>3</v>
      </c>
      <c r="F4" s="7" t="s">
        <v>4</v>
      </c>
      <c r="G4" s="659" t="s">
        <v>5</v>
      </c>
      <c r="H4" s="40" t="s">
        <v>4</v>
      </c>
    </row>
    <row r="5" spans="1:8" ht="15.75" thickBot="1" x14ac:dyDescent="0.3">
      <c r="A5" s="9" t="s">
        <v>6</v>
      </c>
      <c r="B5" s="662"/>
      <c r="C5" s="654"/>
      <c r="D5" s="656"/>
      <c r="E5" s="658"/>
      <c r="F5" s="10" t="s">
        <v>7</v>
      </c>
      <c r="G5" s="660"/>
      <c r="H5" s="41" t="s">
        <v>8</v>
      </c>
    </row>
    <row r="6" spans="1:8" ht="15.75" thickTop="1" x14ac:dyDescent="0.25">
      <c r="A6" s="18"/>
      <c r="B6" s="86"/>
      <c r="C6" s="25"/>
      <c r="D6" s="77"/>
      <c r="E6" s="11"/>
      <c r="F6" s="12"/>
      <c r="G6" s="29"/>
      <c r="H6" s="30"/>
    </row>
    <row r="7" spans="1:8" x14ac:dyDescent="0.2">
      <c r="A7" s="85"/>
      <c r="B7" s="87"/>
      <c r="C7" s="651" t="s">
        <v>456</v>
      </c>
      <c r="D7" s="652"/>
      <c r="E7" s="14"/>
      <c r="F7" s="15"/>
      <c r="G7" s="31"/>
      <c r="H7" s="32"/>
    </row>
    <row r="8" spans="1:8" x14ac:dyDescent="0.2">
      <c r="A8" s="74"/>
      <c r="B8" s="88"/>
      <c r="C8" s="13"/>
      <c r="D8" s="78"/>
      <c r="E8" s="15"/>
      <c r="F8" s="15"/>
      <c r="G8" s="31"/>
      <c r="H8" s="32"/>
    </row>
    <row r="9" spans="1:8" x14ac:dyDescent="0.2">
      <c r="A9" s="75"/>
      <c r="B9" s="89">
        <v>6100</v>
      </c>
      <c r="C9" s="649" t="s">
        <v>437</v>
      </c>
      <c r="D9" s="650"/>
      <c r="E9" s="16"/>
      <c r="F9" s="16"/>
      <c r="G9" s="33"/>
      <c r="H9" s="32"/>
    </row>
    <row r="10" spans="1:8" x14ac:dyDescent="0.2">
      <c r="A10" s="75"/>
      <c r="B10" s="89"/>
      <c r="C10" s="47"/>
      <c r="D10" s="79"/>
      <c r="E10" s="16"/>
      <c r="F10" s="16"/>
      <c r="G10" s="54"/>
      <c r="H10" s="32"/>
    </row>
    <row r="11" spans="1:8" ht="20.45" customHeight="1" x14ac:dyDescent="0.2">
      <c r="A11" s="75"/>
      <c r="B11" s="89" t="s">
        <v>438</v>
      </c>
      <c r="C11" s="47" t="s">
        <v>124</v>
      </c>
      <c r="D11" s="79"/>
      <c r="E11" s="16"/>
      <c r="F11" s="16"/>
      <c r="G11" s="54"/>
      <c r="H11" s="32"/>
    </row>
    <row r="12" spans="1:8" ht="22.9" customHeight="1" x14ac:dyDescent="0.2">
      <c r="A12" s="75"/>
      <c r="B12" s="89"/>
      <c r="C12" s="47" t="s">
        <v>439</v>
      </c>
      <c r="D12" s="80" t="s">
        <v>440</v>
      </c>
      <c r="E12" s="16"/>
      <c r="F12" s="16"/>
      <c r="G12" s="54"/>
      <c r="H12" s="32"/>
    </row>
    <row r="13" spans="1:8" x14ac:dyDescent="0.2">
      <c r="A13" s="75"/>
      <c r="B13" s="89"/>
      <c r="C13" s="47"/>
      <c r="D13" s="79"/>
      <c r="E13" s="16"/>
      <c r="F13" s="16"/>
      <c r="G13" s="54"/>
      <c r="H13" s="32"/>
    </row>
    <row r="14" spans="1:8" x14ac:dyDescent="0.2">
      <c r="A14" s="75"/>
      <c r="B14" s="89"/>
      <c r="C14" s="47" t="s">
        <v>441</v>
      </c>
      <c r="D14" s="79"/>
      <c r="E14" s="16" t="s">
        <v>93</v>
      </c>
      <c r="F14" s="16">
        <v>3500</v>
      </c>
      <c r="G14" s="54">
        <v>75</v>
      </c>
      <c r="H14" s="32">
        <f>F14*G14</f>
        <v>262500</v>
      </c>
    </row>
    <row r="15" spans="1:8" x14ac:dyDescent="0.2">
      <c r="A15" s="75"/>
      <c r="B15" s="89"/>
      <c r="C15" s="47"/>
      <c r="D15" s="79"/>
      <c r="E15" s="16"/>
      <c r="F15" s="16"/>
      <c r="G15" s="54"/>
      <c r="H15" s="32"/>
    </row>
    <row r="16" spans="1:8" x14ac:dyDescent="0.2">
      <c r="A16" s="75"/>
      <c r="B16" s="89"/>
      <c r="C16" s="47" t="s">
        <v>442</v>
      </c>
      <c r="D16" s="79"/>
      <c r="E16" s="16" t="s">
        <v>93</v>
      </c>
      <c r="F16" s="16">
        <v>4500</v>
      </c>
      <c r="G16" s="54">
        <v>80</v>
      </c>
      <c r="H16" s="32">
        <f t="shared" ref="H16:H34" si="0">F16*G16</f>
        <v>360000</v>
      </c>
    </row>
    <row r="17" spans="1:8" x14ac:dyDescent="0.2">
      <c r="A17" s="75"/>
      <c r="B17" s="89"/>
      <c r="C17" s="47"/>
      <c r="D17" s="79"/>
      <c r="E17" s="16"/>
      <c r="F17" s="16"/>
      <c r="G17" s="54"/>
      <c r="H17" s="32"/>
    </row>
    <row r="18" spans="1:8" x14ac:dyDescent="0.2">
      <c r="A18" s="75"/>
      <c r="B18" s="89"/>
      <c r="C18" s="47" t="s">
        <v>443</v>
      </c>
      <c r="D18" s="79"/>
      <c r="E18" s="16" t="s">
        <v>444</v>
      </c>
      <c r="F18" s="16">
        <v>1</v>
      </c>
      <c r="G18" s="54">
        <v>200000</v>
      </c>
      <c r="H18" s="32">
        <f t="shared" si="0"/>
        <v>200000</v>
      </c>
    </row>
    <row r="19" spans="1:8" x14ac:dyDescent="0.2">
      <c r="A19" s="75"/>
      <c r="B19" s="89"/>
      <c r="C19" s="47"/>
      <c r="D19" s="79"/>
      <c r="E19" s="16"/>
      <c r="F19" s="16"/>
      <c r="G19" s="54"/>
      <c r="H19" s="32"/>
    </row>
    <row r="20" spans="1:8" x14ac:dyDescent="0.2">
      <c r="A20" s="75"/>
      <c r="B20" s="89" t="s">
        <v>445</v>
      </c>
      <c r="C20" s="47" t="s">
        <v>446</v>
      </c>
      <c r="D20" s="79"/>
      <c r="E20" s="16"/>
      <c r="F20" s="16"/>
      <c r="G20" s="54"/>
      <c r="H20" s="32"/>
    </row>
    <row r="21" spans="1:8" x14ac:dyDescent="0.2">
      <c r="A21" s="75"/>
      <c r="B21" s="89"/>
      <c r="C21" s="47"/>
      <c r="D21" s="79"/>
      <c r="E21" s="16"/>
      <c r="F21" s="16"/>
      <c r="G21" s="54"/>
      <c r="H21" s="32"/>
    </row>
    <row r="22" spans="1:8" x14ac:dyDescent="0.2">
      <c r="A22" s="75"/>
      <c r="B22" s="89"/>
      <c r="C22" s="47" t="s">
        <v>443</v>
      </c>
      <c r="D22" s="79"/>
      <c r="E22" s="16"/>
      <c r="F22" s="16"/>
      <c r="G22" s="54"/>
      <c r="H22" s="32"/>
    </row>
    <row r="23" spans="1:8" x14ac:dyDescent="0.2">
      <c r="A23" s="75"/>
      <c r="B23" s="89"/>
      <c r="C23" s="47"/>
      <c r="D23" s="79"/>
      <c r="E23" s="16"/>
      <c r="F23" s="16"/>
      <c r="G23" s="54"/>
      <c r="H23" s="32"/>
    </row>
    <row r="24" spans="1:8" x14ac:dyDescent="0.2">
      <c r="A24" s="75"/>
      <c r="B24" s="89" t="s">
        <v>447</v>
      </c>
      <c r="C24" s="47" t="s">
        <v>448</v>
      </c>
      <c r="D24" s="79"/>
      <c r="E24" s="16"/>
      <c r="F24" s="16"/>
      <c r="G24" s="54"/>
      <c r="H24" s="32"/>
    </row>
    <row r="25" spans="1:8" x14ac:dyDescent="0.2">
      <c r="A25" s="75"/>
      <c r="B25" s="89"/>
      <c r="C25" s="47"/>
      <c r="D25" s="79"/>
      <c r="E25" s="16"/>
      <c r="F25" s="16"/>
      <c r="G25" s="54"/>
      <c r="H25" s="32"/>
    </row>
    <row r="26" spans="1:8" x14ac:dyDescent="0.2">
      <c r="A26" s="75"/>
      <c r="B26" s="89"/>
      <c r="C26" s="47" t="s">
        <v>449</v>
      </c>
      <c r="D26" s="79"/>
      <c r="E26" s="16" t="s">
        <v>93</v>
      </c>
      <c r="F26" s="16">
        <v>850</v>
      </c>
      <c r="G26" s="54">
        <v>50</v>
      </c>
      <c r="H26" s="32">
        <f t="shared" si="0"/>
        <v>42500</v>
      </c>
    </row>
    <row r="27" spans="1:8" x14ac:dyDescent="0.2">
      <c r="A27" s="75"/>
      <c r="B27" s="89"/>
      <c r="C27" s="47"/>
      <c r="D27" s="79"/>
      <c r="E27" s="16"/>
      <c r="F27" s="16"/>
      <c r="G27" s="54"/>
      <c r="H27" s="32"/>
    </row>
    <row r="28" spans="1:8" x14ac:dyDescent="0.2">
      <c r="A28" s="75"/>
      <c r="B28" s="89"/>
      <c r="C28" s="47" t="s">
        <v>450</v>
      </c>
      <c r="D28" s="79"/>
      <c r="E28" s="16" t="s">
        <v>93</v>
      </c>
      <c r="F28" s="16">
        <v>560</v>
      </c>
      <c r="G28" s="54">
        <v>30</v>
      </c>
      <c r="H28" s="32">
        <f t="shared" si="0"/>
        <v>16800</v>
      </c>
    </row>
    <row r="29" spans="1:8" x14ac:dyDescent="0.2">
      <c r="A29" s="75"/>
      <c r="B29" s="89"/>
      <c r="C29" s="47"/>
      <c r="D29" s="79"/>
      <c r="E29" s="16"/>
      <c r="F29" s="16"/>
      <c r="G29" s="33"/>
      <c r="H29" s="32"/>
    </row>
    <row r="30" spans="1:8" x14ac:dyDescent="0.2">
      <c r="A30" s="17"/>
      <c r="B30" s="62" t="s">
        <v>451</v>
      </c>
      <c r="C30" s="647" t="s">
        <v>452</v>
      </c>
      <c r="D30" s="648"/>
      <c r="E30" s="42" t="s">
        <v>93</v>
      </c>
      <c r="F30" s="42">
        <v>95</v>
      </c>
      <c r="G30" s="43">
        <v>100</v>
      </c>
      <c r="H30" s="32">
        <f t="shared" si="0"/>
        <v>9500</v>
      </c>
    </row>
    <row r="31" spans="1:8" x14ac:dyDescent="0.2">
      <c r="A31" s="17"/>
      <c r="B31" s="62"/>
      <c r="C31" s="35"/>
      <c r="D31" s="35"/>
      <c r="E31" s="42"/>
      <c r="F31" s="42"/>
      <c r="G31" s="43"/>
      <c r="H31" s="32"/>
    </row>
    <row r="32" spans="1:8" ht="22.9" customHeight="1" x14ac:dyDescent="0.2">
      <c r="A32" s="17"/>
      <c r="B32" s="62" t="s">
        <v>453</v>
      </c>
      <c r="C32" s="647" t="s">
        <v>454</v>
      </c>
      <c r="D32" s="648"/>
      <c r="E32" s="42"/>
      <c r="F32" s="42"/>
      <c r="G32" s="43"/>
      <c r="H32" s="32"/>
    </row>
    <row r="33" spans="1:8" x14ac:dyDescent="0.2">
      <c r="A33" s="17"/>
      <c r="B33" s="62"/>
      <c r="C33" s="35"/>
      <c r="D33" s="35"/>
      <c r="E33" s="42"/>
      <c r="F33" s="46"/>
      <c r="G33" s="34"/>
      <c r="H33" s="32"/>
    </row>
    <row r="34" spans="1:8" x14ac:dyDescent="0.2">
      <c r="A34" s="17"/>
      <c r="B34" s="62"/>
      <c r="C34" s="647" t="s">
        <v>455</v>
      </c>
      <c r="D34" s="648"/>
      <c r="E34" s="42" t="s">
        <v>93</v>
      </c>
      <c r="F34" s="46">
        <v>240</v>
      </c>
      <c r="G34" s="34">
        <v>30</v>
      </c>
      <c r="H34" s="32">
        <f t="shared" si="0"/>
        <v>7200</v>
      </c>
    </row>
    <row r="35" spans="1:8" x14ac:dyDescent="0.2">
      <c r="A35" s="17"/>
      <c r="B35" s="62"/>
      <c r="C35" s="35"/>
      <c r="D35" s="81"/>
      <c r="E35" s="42"/>
      <c r="F35" s="46"/>
      <c r="G35" s="34"/>
      <c r="H35" s="32"/>
    </row>
    <row r="36" spans="1:8" x14ac:dyDescent="0.2">
      <c r="A36" s="17"/>
      <c r="B36" s="62"/>
      <c r="C36" s="35"/>
      <c r="D36" s="35"/>
      <c r="E36" s="42"/>
      <c r="F36" s="46"/>
      <c r="G36" s="34"/>
      <c r="H36" s="32"/>
    </row>
    <row r="37" spans="1:8" x14ac:dyDescent="0.2">
      <c r="A37" s="17"/>
      <c r="B37" s="62"/>
      <c r="C37" s="35"/>
      <c r="D37" s="81"/>
      <c r="E37" s="42"/>
      <c r="F37" s="46"/>
      <c r="G37" s="34"/>
      <c r="H37" s="32"/>
    </row>
    <row r="38" spans="1:8" x14ac:dyDescent="0.2">
      <c r="A38" s="17"/>
      <c r="B38" s="62"/>
      <c r="C38" s="35"/>
      <c r="D38" s="35"/>
      <c r="E38" s="42"/>
      <c r="F38" s="46"/>
      <c r="G38" s="34"/>
      <c r="H38" s="32"/>
    </row>
    <row r="39" spans="1:8" x14ac:dyDescent="0.2">
      <c r="A39" s="17"/>
      <c r="B39" s="62"/>
      <c r="C39" s="35"/>
      <c r="D39" s="81"/>
      <c r="E39" s="15"/>
      <c r="F39" s="46"/>
      <c r="G39" s="34"/>
      <c r="H39" s="32"/>
    </row>
    <row r="40" spans="1:8" x14ac:dyDescent="0.2">
      <c r="A40" s="17"/>
      <c r="B40" s="62"/>
      <c r="C40" s="35"/>
      <c r="D40" s="35"/>
      <c r="E40" s="42"/>
      <c r="F40" s="15"/>
      <c r="G40" s="36"/>
      <c r="H40" s="32"/>
    </row>
    <row r="41" spans="1:8" x14ac:dyDescent="0.2">
      <c r="A41" s="17"/>
      <c r="B41" s="62"/>
      <c r="C41" s="35"/>
      <c r="D41" s="81"/>
      <c r="E41" s="15"/>
      <c r="F41" s="46"/>
      <c r="G41" s="34"/>
      <c r="H41" s="32"/>
    </row>
    <row r="42" spans="1:8" x14ac:dyDescent="0.2">
      <c r="A42" s="17"/>
      <c r="B42" s="62"/>
      <c r="C42" s="35"/>
      <c r="D42" s="81"/>
      <c r="E42" s="42"/>
      <c r="F42" s="46"/>
      <c r="G42" s="34"/>
      <c r="H42" s="32"/>
    </row>
    <row r="43" spans="1:8" ht="15.75" thickBot="1" x14ac:dyDescent="0.25">
      <c r="A43" s="76"/>
      <c r="B43" s="90"/>
      <c r="C43" s="84"/>
      <c r="D43" s="82"/>
      <c r="E43" s="20"/>
      <c r="F43" s="21"/>
      <c r="G43" s="19"/>
      <c r="H43" s="32"/>
    </row>
    <row r="44" spans="1:8" ht="15.75" thickTop="1" x14ac:dyDescent="0.25">
      <c r="A44" s="22" t="s">
        <v>269</v>
      </c>
      <c r="B44" s="71"/>
      <c r="C44" s="25"/>
      <c r="D44" s="83"/>
      <c r="E44" s="23"/>
      <c r="F44" s="24"/>
      <c r="G44" s="22"/>
      <c r="H44" s="44">
        <f>SUM(H7:H43)</f>
        <v>898500</v>
      </c>
    </row>
  </sheetData>
  <mergeCells count="10">
    <mergeCell ref="C4:C5"/>
    <mergeCell ref="D4:D5"/>
    <mergeCell ref="E4:E5"/>
    <mergeCell ref="G4:G5"/>
    <mergeCell ref="B4:B5"/>
    <mergeCell ref="C30:D30"/>
    <mergeCell ref="C32:D32"/>
    <mergeCell ref="C34:D34"/>
    <mergeCell ref="C9:D9"/>
    <mergeCell ref="C7:D7"/>
  </mergeCells>
  <pageMargins left="0.7" right="0.7" top="0.75" bottom="0.75" header="0.3" footer="0.3"/>
  <pageSetup paperSize="9" scale="7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DD2E-CAF9-4FF7-9FD6-A03161FB4034}">
  <sheetPr>
    <tabColor rgb="FFFF0000"/>
  </sheetPr>
  <dimension ref="A2:H30"/>
  <sheetViews>
    <sheetView topLeftCell="A8" workbookViewId="0">
      <selection activeCell="M23" sqref="M23"/>
    </sheetView>
  </sheetViews>
  <sheetFormatPr defaultRowHeight="15" x14ac:dyDescent="0.25"/>
  <cols>
    <col min="1" max="1" width="6.7109375" customWidth="1"/>
    <col min="2" max="2" width="10.7109375" customWidth="1"/>
    <col min="3" max="3" width="58.7109375" customWidth="1"/>
    <col min="4" max="4" width="7.7109375" customWidth="1"/>
    <col min="5" max="5" width="8.7109375" customWidth="1"/>
    <col min="6" max="6" width="11.7109375" customWidth="1"/>
    <col min="7" max="7" width="13.7109375" style="69" customWidth="1"/>
  </cols>
  <sheetData>
    <row r="2" spans="1:8" x14ac:dyDescent="0.25">
      <c r="A2" s="380" t="str">
        <f>'1500'!A3</f>
        <v xml:space="preserve">SCHEDULE A: BOSHAKGE BRIDGE </v>
      </c>
      <c r="B2" s="380"/>
      <c r="C2" s="380"/>
      <c r="D2" s="57"/>
      <c r="E2" s="57"/>
      <c r="F2" s="641" t="s">
        <v>433</v>
      </c>
      <c r="G2" s="642"/>
      <c r="H2" s="156"/>
    </row>
    <row r="3" spans="1:8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409" t="s">
        <v>4</v>
      </c>
      <c r="H3" s="57"/>
    </row>
    <row r="4" spans="1:8" ht="15.75" thickBot="1" x14ac:dyDescent="0.3">
      <c r="A4" s="163" t="s">
        <v>6</v>
      </c>
      <c r="B4" s="663"/>
      <c r="C4" s="635"/>
      <c r="D4" s="635"/>
      <c r="E4" s="164" t="s">
        <v>7</v>
      </c>
      <c r="F4" s="635"/>
      <c r="G4" s="410" t="s">
        <v>8</v>
      </c>
      <c r="H4" s="57"/>
    </row>
    <row r="5" spans="1:8" ht="15.75" thickTop="1" x14ac:dyDescent="0.25">
      <c r="A5" s="237"/>
      <c r="B5" s="411"/>
      <c r="C5" s="412"/>
      <c r="D5" s="168"/>
      <c r="E5" s="169"/>
      <c r="F5" s="243"/>
      <c r="G5" s="413"/>
      <c r="H5" s="57"/>
    </row>
    <row r="6" spans="1:8" x14ac:dyDescent="0.2">
      <c r="A6" s="414"/>
      <c r="B6" s="415"/>
      <c r="C6" s="416" t="s">
        <v>479</v>
      </c>
      <c r="D6" s="179"/>
      <c r="E6" s="60"/>
      <c r="F6" s="247"/>
      <c r="G6" s="417"/>
      <c r="H6" s="57"/>
    </row>
    <row r="7" spans="1:8" x14ac:dyDescent="0.2">
      <c r="A7" s="418"/>
      <c r="B7" s="415"/>
      <c r="C7" s="419" t="s">
        <v>480</v>
      </c>
      <c r="D7" s="185"/>
      <c r="E7" s="185"/>
      <c r="F7" s="434"/>
      <c r="G7" s="417"/>
      <c r="H7" s="57"/>
    </row>
    <row r="8" spans="1:8" s="93" customFormat="1" ht="20.45" customHeight="1" x14ac:dyDescent="0.2">
      <c r="A8" s="451" t="s">
        <v>491</v>
      </c>
      <c r="B8" s="451"/>
      <c r="C8" s="449" t="s">
        <v>481</v>
      </c>
      <c r="D8" s="438"/>
      <c r="E8" s="438"/>
      <c r="F8" s="435"/>
      <c r="G8" s="417"/>
      <c r="H8" s="420"/>
    </row>
    <row r="9" spans="1:8" s="93" customFormat="1" ht="20.45" customHeight="1" x14ac:dyDescent="0.2">
      <c r="A9" s="452"/>
      <c r="B9" s="440"/>
      <c r="C9" s="440"/>
      <c r="D9" s="438"/>
      <c r="E9" s="438"/>
      <c r="F9" s="436"/>
      <c r="G9" s="417"/>
      <c r="H9" s="420"/>
    </row>
    <row r="10" spans="1:8" s="93" customFormat="1" ht="12" x14ac:dyDescent="0.2">
      <c r="A10" s="442"/>
      <c r="B10" s="440"/>
      <c r="C10" s="440" t="s">
        <v>482</v>
      </c>
      <c r="D10" s="438" t="s">
        <v>38</v>
      </c>
      <c r="E10" s="450"/>
      <c r="F10" s="436"/>
      <c r="G10" s="408" t="s">
        <v>361</v>
      </c>
      <c r="H10" s="420"/>
    </row>
    <row r="11" spans="1:8" s="93" customFormat="1" ht="12" x14ac:dyDescent="0.2">
      <c r="A11" s="442"/>
      <c r="B11" s="421"/>
      <c r="C11" s="440"/>
      <c r="D11" s="438"/>
      <c r="E11" s="438"/>
      <c r="F11" s="436"/>
      <c r="G11" s="417"/>
      <c r="H11" s="420"/>
    </row>
    <row r="12" spans="1:8" s="93" customFormat="1" ht="12" x14ac:dyDescent="0.2">
      <c r="A12" s="442"/>
      <c r="B12" s="440"/>
      <c r="C12" s="444" t="s">
        <v>483</v>
      </c>
      <c r="D12" s="438" t="s">
        <v>38</v>
      </c>
      <c r="E12" s="438">
        <v>300</v>
      </c>
      <c r="F12" s="435"/>
      <c r="G12" s="417"/>
      <c r="H12" s="420"/>
    </row>
    <row r="13" spans="1:8" s="93" customFormat="1" ht="12" x14ac:dyDescent="0.2">
      <c r="A13" s="442"/>
      <c r="B13" s="440"/>
      <c r="C13" s="440"/>
      <c r="D13" s="438"/>
      <c r="E13" s="438"/>
      <c r="F13" s="436"/>
      <c r="G13" s="417"/>
      <c r="H13" s="420"/>
    </row>
    <row r="14" spans="1:8" s="93" customFormat="1" ht="12" x14ac:dyDescent="0.2">
      <c r="A14" s="442"/>
      <c r="B14" s="440"/>
      <c r="C14" s="444" t="s">
        <v>484</v>
      </c>
      <c r="D14" s="438" t="s">
        <v>12</v>
      </c>
      <c r="E14" s="438">
        <v>80</v>
      </c>
      <c r="F14" s="436"/>
      <c r="G14" s="417"/>
      <c r="H14" s="420"/>
    </row>
    <row r="15" spans="1:8" s="93" customFormat="1" ht="12" x14ac:dyDescent="0.2">
      <c r="A15" s="452"/>
      <c r="B15" s="422"/>
      <c r="C15" s="448"/>
      <c r="D15" s="450"/>
      <c r="E15" s="438"/>
      <c r="F15" s="436"/>
      <c r="G15" s="417"/>
      <c r="H15" s="420"/>
    </row>
    <row r="16" spans="1:8" s="93" customFormat="1" ht="12" x14ac:dyDescent="0.2">
      <c r="A16" s="453">
        <v>62.09</v>
      </c>
      <c r="B16" s="448"/>
      <c r="C16" s="444" t="s">
        <v>485</v>
      </c>
      <c r="D16" s="438"/>
      <c r="E16" s="438"/>
      <c r="F16" s="436"/>
      <c r="G16" s="417"/>
      <c r="H16" s="420"/>
    </row>
    <row r="17" spans="1:8" s="93" customFormat="1" ht="12" x14ac:dyDescent="0.2">
      <c r="A17" s="442"/>
      <c r="B17" s="440"/>
      <c r="C17" s="448"/>
      <c r="D17" s="438"/>
      <c r="E17" s="438"/>
      <c r="F17" s="436"/>
      <c r="G17" s="417"/>
      <c r="H17" s="420"/>
    </row>
    <row r="18" spans="1:8" s="93" customFormat="1" ht="12" x14ac:dyDescent="0.2">
      <c r="A18" s="442"/>
      <c r="B18" s="440"/>
      <c r="C18" s="440" t="s">
        <v>486</v>
      </c>
      <c r="D18" s="438" t="s">
        <v>22</v>
      </c>
      <c r="E18" s="438">
        <v>150</v>
      </c>
      <c r="F18" s="437"/>
      <c r="G18" s="417"/>
      <c r="H18" s="420"/>
    </row>
    <row r="19" spans="1:8" s="93" customFormat="1" ht="12" x14ac:dyDescent="0.2">
      <c r="A19" s="442"/>
      <c r="B19" s="423"/>
      <c r="C19" s="424"/>
      <c r="D19" s="438"/>
      <c r="E19" s="438"/>
      <c r="F19" s="436"/>
      <c r="G19" s="417"/>
      <c r="H19" s="420"/>
    </row>
    <row r="20" spans="1:8" s="95" customFormat="1" ht="24" x14ac:dyDescent="0.25">
      <c r="A20" s="445"/>
      <c r="B20" s="454"/>
      <c r="C20" s="447" t="s">
        <v>490</v>
      </c>
      <c r="D20" s="446" t="s">
        <v>22</v>
      </c>
      <c r="E20" s="445">
        <v>275</v>
      </c>
      <c r="F20" s="436"/>
      <c r="G20" s="425"/>
      <c r="H20" s="426"/>
    </row>
    <row r="21" spans="1:8" s="93" customFormat="1" ht="12" x14ac:dyDescent="0.2">
      <c r="A21" s="442"/>
      <c r="B21" s="448"/>
      <c r="C21" s="440"/>
      <c r="D21" s="438"/>
      <c r="E21" s="438"/>
      <c r="F21" s="436"/>
      <c r="G21" s="417"/>
      <c r="H21" s="420"/>
    </row>
    <row r="22" spans="1:8" s="93" customFormat="1" ht="12" x14ac:dyDescent="0.2">
      <c r="A22" s="442"/>
      <c r="B22" s="440"/>
      <c r="C22" s="440" t="s">
        <v>488</v>
      </c>
      <c r="D22" s="438" t="s">
        <v>38</v>
      </c>
      <c r="E22" s="438">
        <v>1200</v>
      </c>
      <c r="F22" s="436"/>
      <c r="G22" s="417"/>
      <c r="H22" s="420"/>
    </row>
    <row r="23" spans="1:8" s="93" customFormat="1" ht="12" x14ac:dyDescent="0.2">
      <c r="A23" s="443"/>
      <c r="B23" s="440"/>
      <c r="C23" s="444"/>
      <c r="D23" s="438"/>
      <c r="E23" s="438"/>
      <c r="F23" s="436"/>
      <c r="G23" s="417"/>
      <c r="H23" s="420"/>
    </row>
    <row r="24" spans="1:8" s="93" customFormat="1" ht="12" x14ac:dyDescent="0.2">
      <c r="A24" s="442"/>
      <c r="B24" s="440"/>
      <c r="C24" s="440" t="s">
        <v>489</v>
      </c>
      <c r="D24" s="438" t="s">
        <v>38</v>
      </c>
      <c r="E24" s="438">
        <v>30</v>
      </c>
      <c r="F24" s="436"/>
      <c r="G24" s="417"/>
      <c r="H24" s="420"/>
    </row>
    <row r="25" spans="1:8" s="93" customFormat="1" ht="12" x14ac:dyDescent="0.2">
      <c r="A25" s="441"/>
      <c r="B25" s="440"/>
      <c r="C25" s="440"/>
      <c r="D25" s="439"/>
      <c r="E25" s="438"/>
      <c r="F25" s="435"/>
      <c r="G25" s="427"/>
      <c r="H25" s="420"/>
    </row>
    <row r="26" spans="1:8" s="93" customFormat="1" ht="12" x14ac:dyDescent="0.2">
      <c r="A26" s="190"/>
      <c r="B26" s="360"/>
      <c r="C26" s="428"/>
      <c r="D26" s="60"/>
      <c r="E26" s="303"/>
      <c r="F26" s="61"/>
      <c r="G26" s="427"/>
      <c r="H26" s="420"/>
    </row>
    <row r="27" spans="1:8" x14ac:dyDescent="0.2">
      <c r="A27" s="190"/>
      <c r="B27" s="363"/>
      <c r="C27" s="253"/>
      <c r="D27" s="60"/>
      <c r="E27" s="193"/>
      <c r="F27" s="61"/>
      <c r="G27" s="427"/>
      <c r="H27" s="57"/>
    </row>
    <row r="28" spans="1:8" ht="15.75" thickBot="1" x14ac:dyDescent="0.3">
      <c r="A28" s="429"/>
      <c r="B28" s="430"/>
      <c r="C28" s="431"/>
      <c r="D28" s="208"/>
      <c r="E28" s="209"/>
      <c r="F28" s="207"/>
      <c r="G28" s="432"/>
      <c r="H28" s="57"/>
    </row>
    <row r="29" spans="1:8" ht="15.75" thickTop="1" x14ac:dyDescent="0.25">
      <c r="A29" s="212" t="s">
        <v>536</v>
      </c>
      <c r="B29" s="212"/>
      <c r="C29" s="212"/>
      <c r="D29" s="213"/>
      <c r="E29" s="214"/>
      <c r="F29" s="212"/>
      <c r="G29" s="433"/>
      <c r="H29" s="57"/>
    </row>
    <row r="30" spans="1:8" x14ac:dyDescent="0.25">
      <c r="A30" s="5" t="s">
        <v>155</v>
      </c>
      <c r="B30" s="25"/>
      <c r="C30" s="25"/>
      <c r="D30" s="26"/>
      <c r="E30" s="27"/>
      <c r="F30" s="25"/>
      <c r="G30" s="94"/>
    </row>
  </sheetData>
  <mergeCells count="5"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8"/>
  <sheetViews>
    <sheetView topLeftCell="A100" zoomScaleNormal="100" workbookViewId="0">
      <selection activeCell="L114" sqref="L114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43.7109375" customWidth="1"/>
    <col min="4" max="4" width="9.5703125" customWidth="1"/>
    <col min="5" max="5" width="12" customWidth="1"/>
    <col min="6" max="6" width="11.7109375" customWidth="1"/>
    <col min="7" max="7" width="15.7109375" style="69" customWidth="1"/>
    <col min="8" max="9" width="8" customWidth="1"/>
  </cols>
  <sheetData>
    <row r="1" spans="1:9" ht="11.25" customHeight="1" x14ac:dyDescent="0.25">
      <c r="A1" s="1"/>
      <c r="B1" s="1"/>
      <c r="C1" s="1"/>
      <c r="D1" s="2"/>
      <c r="E1" s="3"/>
      <c r="F1" s="4"/>
      <c r="G1" s="91"/>
      <c r="H1" s="1"/>
      <c r="I1" s="1"/>
    </row>
    <row r="2" spans="1:9" x14ac:dyDescent="0.25">
      <c r="A2" s="1"/>
      <c r="B2" s="1"/>
      <c r="C2" s="1"/>
      <c r="D2" s="2"/>
      <c r="E2" s="3"/>
      <c r="F2" s="4"/>
      <c r="G2" s="91"/>
      <c r="H2" s="1"/>
      <c r="I2" s="1"/>
    </row>
    <row r="3" spans="1:9" x14ac:dyDescent="0.25">
      <c r="A3" s="156" t="s">
        <v>434</v>
      </c>
      <c r="B3" s="157"/>
      <c r="C3" s="157"/>
      <c r="D3" s="158"/>
      <c r="E3" s="159"/>
      <c r="F3" s="631" t="s">
        <v>433</v>
      </c>
      <c r="G3" s="632"/>
      <c r="H3" s="157"/>
      <c r="I3" s="1"/>
    </row>
    <row r="4" spans="1:9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7" t="s">
        <v>5</v>
      </c>
      <c r="G4" s="162" t="s">
        <v>4</v>
      </c>
      <c r="H4" s="238"/>
      <c r="I4" s="8"/>
    </row>
    <row r="5" spans="1:9" ht="11.25" customHeight="1" thickBot="1" x14ac:dyDescent="0.3">
      <c r="A5" s="163" t="s">
        <v>6</v>
      </c>
      <c r="B5" s="635"/>
      <c r="C5" s="635"/>
      <c r="D5" s="635"/>
      <c r="E5" s="164" t="s">
        <v>7</v>
      </c>
      <c r="F5" s="635"/>
      <c r="G5" s="165" t="s">
        <v>8</v>
      </c>
      <c r="H5" s="238"/>
      <c r="I5" s="8"/>
    </row>
    <row r="6" spans="1:9" ht="12" customHeight="1" thickTop="1" x14ac:dyDescent="0.25">
      <c r="A6" s="166"/>
      <c r="B6" s="167"/>
      <c r="C6" s="167"/>
      <c r="D6" s="168"/>
      <c r="E6" s="169"/>
      <c r="F6" s="170"/>
      <c r="G6" s="171"/>
      <c r="H6" s="157"/>
      <c r="I6" s="1"/>
    </row>
    <row r="7" spans="1:9" ht="12" customHeight="1" x14ac:dyDescent="0.25">
      <c r="A7" s="172"/>
      <c r="B7" s="167"/>
      <c r="C7" s="167"/>
      <c r="D7" s="173"/>
      <c r="E7" s="173"/>
      <c r="F7" s="174"/>
      <c r="G7" s="175"/>
      <c r="H7" s="157"/>
      <c r="I7" s="1"/>
    </row>
    <row r="8" spans="1:9" ht="12" customHeight="1" x14ac:dyDescent="0.2">
      <c r="A8" s="176"/>
      <c r="B8" s="177"/>
      <c r="C8" s="178" t="s">
        <v>9</v>
      </c>
      <c r="D8" s="179"/>
      <c r="E8" s="60"/>
      <c r="F8" s="180"/>
      <c r="G8" s="181"/>
      <c r="H8" s="157"/>
      <c r="I8" s="1"/>
    </row>
    <row r="9" spans="1:9" ht="12" customHeight="1" x14ac:dyDescent="0.2">
      <c r="A9" s="182"/>
      <c r="B9" s="178"/>
      <c r="C9" s="183"/>
      <c r="D9" s="60"/>
      <c r="E9" s="60"/>
      <c r="F9" s="180"/>
      <c r="G9" s="181"/>
      <c r="H9" s="157"/>
      <c r="I9" s="1"/>
    </row>
    <row r="10" spans="1:9" ht="12" customHeight="1" x14ac:dyDescent="0.2">
      <c r="A10" s="184">
        <v>1200</v>
      </c>
      <c r="B10" s="178"/>
      <c r="C10" s="183" t="s">
        <v>10</v>
      </c>
      <c r="D10" s="185"/>
      <c r="E10" s="185"/>
      <c r="F10" s="186"/>
      <c r="G10" s="181"/>
      <c r="H10" s="157"/>
      <c r="I10" s="1"/>
    </row>
    <row r="11" spans="1:9" ht="12" customHeight="1" x14ac:dyDescent="0.2">
      <c r="A11" s="187"/>
      <c r="B11" s="178"/>
      <c r="C11" s="183"/>
      <c r="D11" s="185"/>
      <c r="E11" s="185"/>
      <c r="F11" s="186"/>
      <c r="G11" s="181"/>
      <c r="H11" s="157"/>
      <c r="I11" s="1"/>
    </row>
    <row r="12" spans="1:9" ht="12" customHeight="1" x14ac:dyDescent="0.2">
      <c r="A12" s="187"/>
      <c r="B12" s="178"/>
      <c r="C12" s="183"/>
      <c r="D12" s="185"/>
      <c r="E12" s="185"/>
      <c r="F12" s="186"/>
      <c r="G12" s="181"/>
      <c r="H12" s="157"/>
      <c r="I12" s="1"/>
    </row>
    <row r="13" spans="1:9" ht="12" customHeight="1" x14ac:dyDescent="0.2">
      <c r="A13" s="188" t="s">
        <v>397</v>
      </c>
      <c r="B13" s="189"/>
      <c r="C13" s="190" t="s">
        <v>11</v>
      </c>
      <c r="D13" s="60"/>
      <c r="E13" s="60"/>
      <c r="F13" s="191"/>
      <c r="G13" s="181"/>
      <c r="H13" s="156"/>
      <c r="I13" s="5"/>
    </row>
    <row r="14" spans="1:9" ht="12" customHeight="1" x14ac:dyDescent="0.2">
      <c r="A14" s="192"/>
      <c r="B14" s="189"/>
      <c r="C14" s="56"/>
      <c r="D14" s="60"/>
      <c r="E14" s="60"/>
      <c r="F14" s="191"/>
      <c r="G14" s="181"/>
      <c r="H14" s="156"/>
      <c r="I14" s="5"/>
    </row>
    <row r="15" spans="1:9" ht="12" customHeight="1" x14ac:dyDescent="0.2">
      <c r="A15" s="192"/>
      <c r="B15" s="178"/>
      <c r="C15" s="56" t="s">
        <v>398</v>
      </c>
      <c r="D15" s="185"/>
      <c r="E15" s="60"/>
      <c r="F15" s="191"/>
      <c r="G15" s="181"/>
      <c r="H15" s="157"/>
      <c r="I15" s="1"/>
    </row>
    <row r="16" spans="1:9" ht="12" customHeight="1" x14ac:dyDescent="0.2">
      <c r="A16" s="192"/>
      <c r="B16" s="178"/>
      <c r="C16" s="56"/>
      <c r="D16" s="185"/>
      <c r="E16" s="60"/>
      <c r="F16" s="191"/>
      <c r="G16" s="181"/>
      <c r="H16" s="157"/>
      <c r="I16" s="1"/>
    </row>
    <row r="17" spans="1:9" ht="12" customHeight="1" x14ac:dyDescent="0.2">
      <c r="A17" s="192"/>
      <c r="B17" s="178"/>
      <c r="C17" s="56" t="s">
        <v>399</v>
      </c>
      <c r="D17" s="185" t="s">
        <v>400</v>
      </c>
      <c r="E17" s="60">
        <v>1050</v>
      </c>
      <c r="F17" s="191"/>
      <c r="G17" s="181"/>
      <c r="H17" s="157"/>
      <c r="I17" s="1"/>
    </row>
    <row r="18" spans="1:9" ht="12" customHeight="1" x14ac:dyDescent="0.2">
      <c r="A18" s="192"/>
      <c r="B18" s="178"/>
      <c r="C18" s="56"/>
      <c r="D18" s="185"/>
      <c r="E18" s="60"/>
      <c r="F18" s="191"/>
      <c r="G18" s="181"/>
      <c r="H18" s="157"/>
      <c r="I18" s="1"/>
    </row>
    <row r="19" spans="1:9" ht="12" customHeight="1" x14ac:dyDescent="0.2">
      <c r="A19" s="192"/>
      <c r="B19" s="178"/>
      <c r="C19" s="56" t="s">
        <v>401</v>
      </c>
      <c r="D19" s="185" t="s">
        <v>13</v>
      </c>
      <c r="E19" s="193"/>
      <c r="F19" s="194"/>
      <c r="G19" s="181"/>
      <c r="H19" s="157"/>
      <c r="I19" s="1"/>
    </row>
    <row r="20" spans="1:9" ht="12" customHeight="1" x14ac:dyDescent="0.2">
      <c r="A20" s="192"/>
      <c r="B20" s="178"/>
      <c r="C20" s="56" t="s">
        <v>402</v>
      </c>
      <c r="D20" s="185"/>
      <c r="E20" s="60"/>
      <c r="F20" s="191"/>
      <c r="G20" s="181"/>
      <c r="H20" s="157"/>
      <c r="I20" s="1"/>
    </row>
    <row r="21" spans="1:9" ht="12" customHeight="1" x14ac:dyDescent="0.2">
      <c r="A21" s="192"/>
      <c r="B21" s="178"/>
      <c r="C21" s="56"/>
      <c r="D21" s="185"/>
      <c r="E21" s="185"/>
      <c r="F21" s="195"/>
      <c r="G21" s="181"/>
      <c r="H21" s="157"/>
      <c r="I21" s="1"/>
    </row>
    <row r="22" spans="1:9" ht="12" customHeight="1" x14ac:dyDescent="0.2">
      <c r="A22" s="188" t="s">
        <v>567</v>
      </c>
      <c r="B22" s="196"/>
      <c r="C22" s="56" t="s">
        <v>403</v>
      </c>
      <c r="D22" s="185" t="s">
        <v>238</v>
      </c>
      <c r="E22" s="60">
        <v>1</v>
      </c>
      <c r="F22" s="191">
        <v>80000</v>
      </c>
      <c r="G22" s="181">
        <f>ROUND(F22*E22,2)</f>
        <v>80000</v>
      </c>
      <c r="H22" s="157"/>
      <c r="I22" s="1"/>
    </row>
    <row r="23" spans="1:9" ht="12" customHeight="1" x14ac:dyDescent="0.2">
      <c r="A23" s="192"/>
      <c r="B23" s="196"/>
      <c r="C23" s="56"/>
      <c r="D23" s="185"/>
      <c r="E23" s="60"/>
      <c r="F23" s="191"/>
      <c r="G23" s="181"/>
      <c r="H23" s="157"/>
      <c r="I23" s="1"/>
    </row>
    <row r="24" spans="1:9" ht="12" customHeight="1" x14ac:dyDescent="0.2">
      <c r="A24" s="192"/>
      <c r="B24" s="196"/>
      <c r="C24" s="56" t="s">
        <v>404</v>
      </c>
      <c r="D24" s="197"/>
      <c r="E24" s="198"/>
      <c r="F24" s="191"/>
      <c r="G24" s="181"/>
      <c r="H24" s="157"/>
      <c r="I24" s="1"/>
    </row>
    <row r="25" spans="1:9" ht="12" customHeight="1" x14ac:dyDescent="0.2">
      <c r="A25" s="192"/>
      <c r="B25" s="196"/>
      <c r="C25" s="56" t="s">
        <v>405</v>
      </c>
      <c r="D25" s="197" t="s">
        <v>13</v>
      </c>
      <c r="E25" s="290">
        <f>G22</f>
        <v>80000</v>
      </c>
      <c r="F25" s="199"/>
      <c r="G25" s="181"/>
      <c r="H25" s="157"/>
      <c r="I25" s="1"/>
    </row>
    <row r="26" spans="1:9" ht="12" customHeight="1" x14ac:dyDescent="0.2">
      <c r="A26" s="192"/>
      <c r="B26" s="196"/>
      <c r="C26" s="56"/>
      <c r="D26" s="60"/>
      <c r="E26" s="60"/>
      <c r="F26" s="191"/>
      <c r="G26" s="181"/>
      <c r="H26" s="157"/>
      <c r="I26" s="1"/>
    </row>
    <row r="27" spans="1:9" ht="12" customHeight="1" x14ac:dyDescent="0.2">
      <c r="A27" s="188" t="s">
        <v>287</v>
      </c>
      <c r="B27" s="178"/>
      <c r="C27" s="190" t="s">
        <v>288</v>
      </c>
      <c r="D27" s="60"/>
      <c r="E27" s="60"/>
      <c r="F27" s="191"/>
      <c r="G27" s="181"/>
      <c r="H27" s="157"/>
      <c r="I27" s="1"/>
    </row>
    <row r="28" spans="1:9" ht="12" customHeight="1" x14ac:dyDescent="0.2">
      <c r="A28" s="192"/>
      <c r="B28" s="196"/>
      <c r="C28" s="56"/>
      <c r="D28" s="60"/>
      <c r="E28" s="60"/>
      <c r="F28" s="200"/>
      <c r="G28" s="181"/>
      <c r="H28" s="157"/>
      <c r="I28" s="1"/>
    </row>
    <row r="29" spans="1:9" ht="12" customHeight="1" x14ac:dyDescent="0.2">
      <c r="A29" s="192"/>
      <c r="B29" s="196"/>
      <c r="C29" s="56" t="s">
        <v>289</v>
      </c>
      <c r="D29" s="60" t="s">
        <v>239</v>
      </c>
      <c r="E29" s="60">
        <v>1</v>
      </c>
      <c r="F29" s="191">
        <v>50000</v>
      </c>
      <c r="G29" s="181">
        <f>E29*F29</f>
        <v>50000</v>
      </c>
      <c r="H29" s="157"/>
      <c r="I29" s="1"/>
    </row>
    <row r="30" spans="1:9" ht="12" customHeight="1" x14ac:dyDescent="0.2">
      <c r="A30" s="192"/>
      <c r="B30" s="196"/>
      <c r="C30" s="56"/>
      <c r="D30" s="60"/>
      <c r="E30" s="60"/>
      <c r="F30" s="200"/>
      <c r="G30" s="181"/>
      <c r="H30" s="157"/>
      <c r="I30" s="1"/>
    </row>
    <row r="31" spans="1:9" ht="12" customHeight="1" x14ac:dyDescent="0.2">
      <c r="A31" s="192"/>
      <c r="B31" s="196"/>
      <c r="C31" s="172" t="s">
        <v>290</v>
      </c>
      <c r="D31" s="60" t="s">
        <v>13</v>
      </c>
      <c r="E31" s="193">
        <f>G29</f>
        <v>50000</v>
      </c>
      <c r="F31" s="201"/>
      <c r="G31" s="181"/>
      <c r="H31" s="157"/>
      <c r="I31" s="1"/>
    </row>
    <row r="32" spans="1:9" ht="12" customHeight="1" x14ac:dyDescent="0.2">
      <c r="A32" s="192"/>
      <c r="B32" s="196"/>
      <c r="C32" s="172" t="s">
        <v>291</v>
      </c>
      <c r="D32" s="60"/>
      <c r="E32" s="60"/>
      <c r="F32" s="200"/>
      <c r="G32" s="181"/>
      <c r="H32" s="157"/>
      <c r="I32" s="1"/>
    </row>
    <row r="33" spans="1:9" ht="12" customHeight="1" x14ac:dyDescent="0.2">
      <c r="A33" s="192"/>
      <c r="B33" s="196"/>
      <c r="C33" s="56"/>
      <c r="D33" s="185"/>
      <c r="E33" s="202"/>
      <c r="F33" s="203"/>
      <c r="G33" s="181"/>
      <c r="H33" s="157"/>
      <c r="I33" s="1"/>
    </row>
    <row r="34" spans="1:9" ht="12" customHeight="1" x14ac:dyDescent="0.2">
      <c r="A34" s="188">
        <v>12.07</v>
      </c>
      <c r="B34" s="178"/>
      <c r="C34" s="190" t="s">
        <v>15</v>
      </c>
      <c r="D34" s="60"/>
      <c r="E34" s="60"/>
      <c r="F34" s="200"/>
      <c r="G34" s="181"/>
      <c r="H34" s="157"/>
      <c r="I34" s="1"/>
    </row>
    <row r="35" spans="1:9" ht="12" customHeight="1" x14ac:dyDescent="0.2">
      <c r="A35" s="192"/>
      <c r="B35" s="196"/>
      <c r="C35" s="56"/>
      <c r="D35" s="60"/>
      <c r="E35" s="60"/>
      <c r="F35" s="200"/>
      <c r="G35" s="181"/>
      <c r="H35" s="157"/>
      <c r="I35" s="1"/>
    </row>
    <row r="36" spans="1:9" ht="12" customHeight="1" x14ac:dyDescent="0.2">
      <c r="A36" s="192"/>
      <c r="B36" s="196"/>
      <c r="C36" s="56" t="s">
        <v>313</v>
      </c>
      <c r="D36" s="60" t="s">
        <v>12</v>
      </c>
      <c r="E36" s="60">
        <v>2</v>
      </c>
      <c r="F36" s="200"/>
      <c r="G36" s="181"/>
      <c r="H36" s="157"/>
      <c r="I36" s="1"/>
    </row>
    <row r="37" spans="1:9" ht="12" customHeight="1" x14ac:dyDescent="0.2">
      <c r="A37" s="192"/>
      <c r="B37" s="196"/>
      <c r="C37" s="172"/>
      <c r="D37" s="60"/>
      <c r="E37" s="60"/>
      <c r="F37" s="200"/>
      <c r="G37" s="181"/>
      <c r="H37" s="157"/>
      <c r="I37" s="1"/>
    </row>
    <row r="38" spans="1:9" ht="12" customHeight="1" x14ac:dyDescent="0.2">
      <c r="A38" s="192"/>
      <c r="B38" s="196"/>
      <c r="C38" s="172"/>
      <c r="D38" s="60"/>
      <c r="E38" s="60"/>
      <c r="F38" s="200"/>
      <c r="G38" s="181"/>
      <c r="H38" s="157"/>
      <c r="I38" s="1"/>
    </row>
    <row r="39" spans="1:9" ht="11.25" customHeight="1" x14ac:dyDescent="0.25">
      <c r="A39" s="192"/>
      <c r="B39" s="196"/>
      <c r="C39" s="172"/>
      <c r="D39" s="197"/>
      <c r="E39" s="198"/>
      <c r="F39" s="204"/>
      <c r="G39" s="205"/>
      <c r="H39" s="157"/>
      <c r="I39" s="1"/>
    </row>
    <row r="40" spans="1:9" ht="11.25" customHeight="1" thickBot="1" x14ac:dyDescent="0.3">
      <c r="A40" s="206"/>
      <c r="B40" s="207"/>
      <c r="C40" s="207"/>
      <c r="D40" s="208"/>
      <c r="E40" s="209"/>
      <c r="F40" s="210"/>
      <c r="G40" s="211"/>
      <c r="H40" s="157"/>
      <c r="I40" s="1"/>
    </row>
    <row r="41" spans="1:9" ht="19.5" customHeight="1" thickTop="1" x14ac:dyDescent="0.25">
      <c r="A41" s="212" t="s">
        <v>269</v>
      </c>
      <c r="B41" s="212"/>
      <c r="C41" s="212"/>
      <c r="D41" s="213"/>
      <c r="E41" s="214"/>
      <c r="F41" s="215"/>
      <c r="G41" s="216"/>
      <c r="H41" s="157"/>
      <c r="I41" s="1"/>
    </row>
    <row r="42" spans="1:9" ht="11.25" customHeight="1" x14ac:dyDescent="0.25">
      <c r="A42" s="156"/>
      <c r="B42" s="217"/>
      <c r="C42" s="217"/>
      <c r="D42" s="218"/>
      <c r="E42" s="219"/>
      <c r="F42" s="220"/>
      <c r="G42" s="221"/>
      <c r="H42" s="157"/>
      <c r="I42" s="1"/>
    </row>
    <row r="43" spans="1:9" ht="15" customHeight="1" x14ac:dyDescent="0.25">
      <c r="A43" s="57"/>
      <c r="B43" s="57"/>
      <c r="C43" s="57"/>
      <c r="D43" s="57"/>
      <c r="E43" s="57"/>
      <c r="F43" s="57"/>
      <c r="G43" s="222"/>
      <c r="H43" s="57"/>
    </row>
    <row r="44" spans="1:9" ht="15" customHeight="1" x14ac:dyDescent="0.25">
      <c r="A44" s="156" t="str">
        <f>A3</f>
        <v xml:space="preserve">SCHEDULE A: BOSHAKGE BRIDGE </v>
      </c>
      <c r="B44" s="157"/>
      <c r="C44" s="157"/>
      <c r="D44" s="158"/>
      <c r="E44" s="159"/>
      <c r="F44" s="223"/>
      <c r="G44" s="224"/>
      <c r="H44" s="57"/>
    </row>
    <row r="45" spans="1:9" ht="15" customHeight="1" x14ac:dyDescent="0.25">
      <c r="A45" s="160" t="s">
        <v>0</v>
      </c>
      <c r="B45" s="633" t="s">
        <v>1</v>
      </c>
      <c r="C45" s="633" t="s">
        <v>2</v>
      </c>
      <c r="D45" s="633" t="s">
        <v>3</v>
      </c>
      <c r="E45" s="161" t="s">
        <v>4</v>
      </c>
      <c r="F45" s="636" t="s">
        <v>5</v>
      </c>
      <c r="G45" s="225" t="s">
        <v>4</v>
      </c>
      <c r="H45" s="57"/>
    </row>
    <row r="46" spans="1:9" ht="15" customHeight="1" thickBot="1" x14ac:dyDescent="0.3">
      <c r="A46" s="163" t="s">
        <v>6</v>
      </c>
      <c r="B46" s="634"/>
      <c r="C46" s="635"/>
      <c r="D46" s="635"/>
      <c r="E46" s="164" t="s">
        <v>7</v>
      </c>
      <c r="F46" s="635"/>
      <c r="G46" s="165" t="s">
        <v>8</v>
      </c>
      <c r="H46" s="57"/>
    </row>
    <row r="47" spans="1:9" ht="15" customHeight="1" thickTop="1" x14ac:dyDescent="0.25">
      <c r="A47" s="172"/>
      <c r="B47" s="167"/>
      <c r="C47" s="167"/>
      <c r="D47" s="173"/>
      <c r="E47" s="173"/>
      <c r="F47" s="174"/>
      <c r="G47" s="175"/>
      <c r="H47" s="57"/>
    </row>
    <row r="48" spans="1:9" ht="15" customHeight="1" x14ac:dyDescent="0.2">
      <c r="A48" s="176"/>
      <c r="B48" s="177"/>
      <c r="C48" s="178" t="s">
        <v>264</v>
      </c>
      <c r="D48" s="179"/>
      <c r="E48" s="60"/>
      <c r="F48" s="180"/>
      <c r="G48" s="181"/>
      <c r="H48" s="57"/>
    </row>
    <row r="49" spans="1:8" ht="15" customHeight="1" x14ac:dyDescent="0.2">
      <c r="A49" s="192"/>
      <c r="B49" s="196"/>
      <c r="C49" s="56"/>
      <c r="D49" s="197"/>
      <c r="E49" s="198"/>
      <c r="F49" s="200"/>
      <c r="G49" s="181"/>
      <c r="H49" s="57"/>
    </row>
    <row r="50" spans="1:8" ht="15" customHeight="1" x14ac:dyDescent="0.2">
      <c r="A50" s="188" t="s">
        <v>16</v>
      </c>
      <c r="B50" s="196"/>
      <c r="C50" s="190" t="s">
        <v>241</v>
      </c>
      <c r="D50" s="197"/>
      <c r="E50" s="198"/>
      <c r="F50" s="200"/>
      <c r="G50" s="181"/>
      <c r="H50" s="57"/>
    </row>
    <row r="51" spans="1:8" ht="15" customHeight="1" x14ac:dyDescent="0.2">
      <c r="A51" s="192"/>
      <c r="B51" s="196"/>
      <c r="C51" s="190" t="s">
        <v>242</v>
      </c>
      <c r="D51" s="197"/>
      <c r="E51" s="198"/>
      <c r="F51" s="200"/>
      <c r="G51" s="181"/>
      <c r="H51" s="57"/>
    </row>
    <row r="52" spans="1:8" ht="15" customHeight="1" x14ac:dyDescent="0.2">
      <c r="A52" s="192"/>
      <c r="B52" s="196"/>
      <c r="C52" s="56"/>
      <c r="D52" s="197"/>
      <c r="E52" s="198"/>
      <c r="F52" s="200"/>
      <c r="G52" s="181"/>
      <c r="H52" s="57"/>
    </row>
    <row r="53" spans="1:8" s="70" customFormat="1" ht="15" customHeight="1" x14ac:dyDescent="0.25">
      <c r="A53" s="226"/>
      <c r="B53" s="227"/>
      <c r="C53" s="228" t="s">
        <v>243</v>
      </c>
      <c r="D53" s="229" t="s">
        <v>244</v>
      </c>
      <c r="E53" s="230">
        <v>1</v>
      </c>
      <c r="F53" s="191">
        <v>15000</v>
      </c>
      <c r="G53" s="231">
        <f>E53*F53</f>
        <v>15000</v>
      </c>
      <c r="H53" s="239"/>
    </row>
    <row r="54" spans="1:8" ht="15" customHeight="1" x14ac:dyDescent="0.2">
      <c r="A54" s="192"/>
      <c r="B54" s="196"/>
      <c r="C54" s="56"/>
      <c r="D54" s="197"/>
      <c r="E54" s="198"/>
      <c r="F54" s="200"/>
      <c r="G54" s="181"/>
      <c r="H54" s="57"/>
    </row>
    <row r="55" spans="1:8" ht="15" customHeight="1" x14ac:dyDescent="0.2">
      <c r="A55" s="188" t="s">
        <v>20</v>
      </c>
      <c r="B55" s="178"/>
      <c r="C55" s="190" t="s">
        <v>17</v>
      </c>
      <c r="D55" s="60"/>
      <c r="E55" s="60"/>
      <c r="F55" s="200"/>
      <c r="G55" s="181"/>
      <c r="H55" s="57"/>
    </row>
    <row r="56" spans="1:8" ht="15" customHeight="1" x14ac:dyDescent="0.2">
      <c r="A56" s="188"/>
      <c r="B56" s="178"/>
      <c r="C56" s="190"/>
      <c r="D56" s="185"/>
      <c r="E56" s="60"/>
      <c r="F56" s="204"/>
      <c r="G56" s="205"/>
      <c r="H56" s="57"/>
    </row>
    <row r="57" spans="1:8" ht="15" customHeight="1" x14ac:dyDescent="0.2">
      <c r="A57" s="192"/>
      <c r="B57" s="196"/>
      <c r="C57" s="56" t="s">
        <v>18</v>
      </c>
      <c r="D57" s="185" t="s">
        <v>19</v>
      </c>
      <c r="E57" s="603">
        <v>12</v>
      </c>
      <c r="F57" s="191">
        <v>5000</v>
      </c>
      <c r="G57" s="181">
        <f>F57*E57</f>
        <v>60000</v>
      </c>
      <c r="H57" s="57"/>
    </row>
    <row r="58" spans="1:8" ht="9" customHeight="1" x14ac:dyDescent="0.2">
      <c r="A58" s="192"/>
      <c r="B58" s="196"/>
      <c r="C58" s="56"/>
      <c r="D58" s="185"/>
      <c r="E58" s="232"/>
      <c r="F58" s="191"/>
      <c r="G58" s="181"/>
      <c r="H58" s="57"/>
    </row>
    <row r="59" spans="1:8" ht="15" customHeight="1" x14ac:dyDescent="0.2">
      <c r="A59" s="192"/>
      <c r="B59" s="196"/>
      <c r="C59" s="56" t="s">
        <v>14</v>
      </c>
      <c r="D59" s="197"/>
      <c r="E59" s="198"/>
      <c r="F59" s="191"/>
      <c r="G59" s="181"/>
      <c r="H59" s="57"/>
    </row>
    <row r="60" spans="1:8" ht="15" customHeight="1" x14ac:dyDescent="0.2">
      <c r="A60" s="192"/>
      <c r="B60" s="196"/>
      <c r="C60" s="56" t="s">
        <v>245</v>
      </c>
      <c r="D60" s="197" t="s">
        <v>13</v>
      </c>
      <c r="E60" s="198">
        <f>G57</f>
        <v>60000</v>
      </c>
      <c r="F60" s="199"/>
      <c r="G60" s="181"/>
      <c r="H60" s="57"/>
    </row>
    <row r="61" spans="1:8" ht="15" customHeight="1" x14ac:dyDescent="0.2">
      <c r="A61" s="192"/>
      <c r="B61" s="196"/>
      <c r="C61" s="56"/>
      <c r="D61" s="197"/>
      <c r="E61" s="198"/>
      <c r="F61" s="233"/>
      <c r="G61" s="181"/>
      <c r="H61" s="57"/>
    </row>
    <row r="62" spans="1:8" ht="15" customHeight="1" x14ac:dyDescent="0.2">
      <c r="A62" s="178" t="s">
        <v>276</v>
      </c>
      <c r="B62" s="196"/>
      <c r="C62" s="190" t="s">
        <v>292</v>
      </c>
      <c r="D62" s="197"/>
      <c r="E62" s="198"/>
      <c r="F62" s="233"/>
      <c r="G62" s="181"/>
      <c r="H62" s="57"/>
    </row>
    <row r="63" spans="1:8" ht="15" customHeight="1" x14ac:dyDescent="0.2">
      <c r="A63" s="192"/>
      <c r="B63" s="196"/>
      <c r="C63" s="56"/>
      <c r="D63" s="197"/>
      <c r="E63" s="198"/>
      <c r="F63" s="233"/>
      <c r="G63" s="181"/>
      <c r="H63" s="57"/>
    </row>
    <row r="64" spans="1:8" ht="13.15" customHeight="1" x14ac:dyDescent="0.25">
      <c r="A64" s="192"/>
      <c r="B64" s="196"/>
      <c r="C64" s="56" t="s">
        <v>293</v>
      </c>
      <c r="D64" s="197" t="s">
        <v>302</v>
      </c>
      <c r="E64" s="198">
        <v>12</v>
      </c>
      <c r="F64" s="234">
        <v>3500</v>
      </c>
      <c r="G64" s="231">
        <f>E64*F64</f>
        <v>42000</v>
      </c>
      <c r="H64" s="57"/>
    </row>
    <row r="65" spans="1:8" ht="15" customHeight="1" x14ac:dyDescent="0.25">
      <c r="A65" s="192"/>
      <c r="B65" s="196"/>
      <c r="C65" s="56" t="s">
        <v>294</v>
      </c>
      <c r="D65" s="197"/>
      <c r="E65" s="198"/>
      <c r="F65" s="234"/>
      <c r="G65" s="231"/>
      <c r="H65" s="57"/>
    </row>
    <row r="66" spans="1:8" ht="15" customHeight="1" x14ac:dyDescent="0.25">
      <c r="A66" s="192"/>
      <c r="B66" s="196"/>
      <c r="C66" s="56"/>
      <c r="D66" s="197"/>
      <c r="E66" s="198"/>
      <c r="F66" s="234"/>
      <c r="G66" s="231"/>
      <c r="H66" s="57"/>
    </row>
    <row r="67" spans="1:8" ht="15" customHeight="1" x14ac:dyDescent="0.25">
      <c r="A67" s="192"/>
      <c r="B67" s="196"/>
      <c r="C67" s="56" t="s">
        <v>295</v>
      </c>
      <c r="D67" s="197" t="s">
        <v>13</v>
      </c>
      <c r="E67" s="198">
        <f>G64</f>
        <v>42000</v>
      </c>
      <c r="F67" s="199"/>
      <c r="G67" s="231"/>
      <c r="H67" s="57"/>
    </row>
    <row r="68" spans="1:8" ht="15" customHeight="1" x14ac:dyDescent="0.25">
      <c r="A68" s="192"/>
      <c r="B68" s="196"/>
      <c r="C68" s="56" t="s">
        <v>296</v>
      </c>
      <c r="D68" s="197"/>
      <c r="E68" s="198"/>
      <c r="F68" s="234"/>
      <c r="G68" s="231"/>
      <c r="H68" s="57"/>
    </row>
    <row r="69" spans="1:8" ht="15" customHeight="1" x14ac:dyDescent="0.25">
      <c r="A69" s="192"/>
      <c r="B69" s="196"/>
      <c r="C69" s="56"/>
      <c r="D69" s="197"/>
      <c r="E69" s="198"/>
      <c r="F69" s="234"/>
      <c r="G69" s="231"/>
      <c r="H69" s="57"/>
    </row>
    <row r="70" spans="1:8" ht="15" customHeight="1" x14ac:dyDescent="0.25">
      <c r="A70" s="192"/>
      <c r="B70" s="196"/>
      <c r="C70" s="56"/>
      <c r="D70" s="197"/>
      <c r="E70" s="198"/>
      <c r="F70" s="234"/>
      <c r="G70" s="231"/>
      <c r="H70" s="57"/>
    </row>
    <row r="71" spans="1:8" ht="15" customHeight="1" x14ac:dyDescent="0.25">
      <c r="A71" s="192"/>
      <c r="B71" s="196" t="s">
        <v>297</v>
      </c>
      <c r="C71" s="190" t="s">
        <v>298</v>
      </c>
      <c r="D71" s="197"/>
      <c r="E71" s="198"/>
      <c r="F71" s="234"/>
      <c r="G71" s="231"/>
      <c r="H71" s="57"/>
    </row>
    <row r="72" spans="1:8" ht="15" customHeight="1" x14ac:dyDescent="0.25">
      <c r="A72" s="192"/>
      <c r="B72" s="196"/>
      <c r="C72" s="56"/>
      <c r="D72" s="197"/>
      <c r="E72" s="198"/>
      <c r="F72" s="234"/>
      <c r="G72" s="231"/>
      <c r="H72" s="57"/>
    </row>
    <row r="73" spans="1:8" ht="15" customHeight="1" x14ac:dyDescent="0.25">
      <c r="A73" s="192"/>
      <c r="B73" s="196"/>
      <c r="C73" s="56" t="s">
        <v>299</v>
      </c>
      <c r="D73" s="197" t="s">
        <v>303</v>
      </c>
      <c r="E73" s="198">
        <v>1</v>
      </c>
      <c r="F73" s="234">
        <v>100000</v>
      </c>
      <c r="G73" s="231">
        <f>E73*F73</f>
        <v>100000</v>
      </c>
      <c r="H73" s="57"/>
    </row>
    <row r="74" spans="1:8" ht="15" customHeight="1" x14ac:dyDescent="0.25">
      <c r="A74" s="192"/>
      <c r="B74" s="196"/>
      <c r="C74" s="56" t="s">
        <v>300</v>
      </c>
      <c r="D74" s="197"/>
      <c r="E74" s="198"/>
      <c r="F74" s="234"/>
      <c r="G74" s="231"/>
      <c r="H74" s="57"/>
    </row>
    <row r="75" spans="1:8" ht="15" customHeight="1" x14ac:dyDescent="0.25">
      <c r="A75" s="192"/>
      <c r="B75" s="196"/>
      <c r="C75" s="56"/>
      <c r="D75" s="197"/>
      <c r="E75" s="198"/>
      <c r="F75" s="234"/>
      <c r="G75" s="231"/>
      <c r="H75" s="57"/>
    </row>
    <row r="76" spans="1:8" ht="15" customHeight="1" x14ac:dyDescent="0.25">
      <c r="A76" s="192"/>
      <c r="B76" s="196"/>
      <c r="C76" s="56" t="s">
        <v>301</v>
      </c>
      <c r="D76" s="197" t="s">
        <v>304</v>
      </c>
      <c r="E76" s="198">
        <f>G73</f>
        <v>100000</v>
      </c>
      <c r="F76" s="199"/>
      <c r="G76" s="231"/>
      <c r="H76" s="57"/>
    </row>
    <row r="77" spans="1:8" ht="15" customHeight="1" x14ac:dyDescent="0.25">
      <c r="A77" s="192"/>
      <c r="B77" s="196"/>
      <c r="C77" s="56"/>
      <c r="D77" s="197"/>
      <c r="E77" s="198"/>
      <c r="F77" s="234"/>
      <c r="G77" s="231"/>
      <c r="H77" s="57"/>
    </row>
    <row r="78" spans="1:8" ht="15" customHeight="1" x14ac:dyDescent="0.2">
      <c r="A78" s="192"/>
      <c r="B78" s="196"/>
      <c r="C78" s="56"/>
      <c r="D78" s="197"/>
      <c r="E78" s="198"/>
      <c r="F78" s="233"/>
      <c r="G78" s="181"/>
      <c r="H78" s="57"/>
    </row>
    <row r="79" spans="1:8" ht="16.149999999999999" customHeight="1" x14ac:dyDescent="0.2">
      <c r="A79" s="188" t="s">
        <v>315</v>
      </c>
      <c r="B79" s="196"/>
      <c r="C79" s="190" t="s">
        <v>406</v>
      </c>
      <c r="D79" s="197"/>
      <c r="E79" s="198"/>
      <c r="F79" s="233"/>
      <c r="G79" s="181"/>
      <c r="H79" s="57"/>
    </row>
    <row r="80" spans="1:8" ht="15" customHeight="1" x14ac:dyDescent="0.2">
      <c r="A80" s="192"/>
      <c r="B80" s="196"/>
      <c r="C80" s="190" t="s">
        <v>407</v>
      </c>
      <c r="D80" s="197"/>
      <c r="E80" s="198"/>
      <c r="F80" s="233"/>
      <c r="G80" s="181"/>
      <c r="H80" s="57"/>
    </row>
    <row r="81" spans="1:8" ht="15" customHeight="1" x14ac:dyDescent="0.2">
      <c r="A81" s="192"/>
      <c r="B81" s="196"/>
      <c r="C81" s="56"/>
      <c r="D81" s="197"/>
      <c r="E81" s="198"/>
      <c r="F81" s="233"/>
      <c r="G81" s="181"/>
      <c r="H81" s="57"/>
    </row>
    <row r="82" spans="1:8" s="70" customFormat="1" ht="36" x14ac:dyDescent="0.25">
      <c r="A82" s="226"/>
      <c r="B82" s="227"/>
      <c r="C82" s="228" t="s">
        <v>408</v>
      </c>
      <c r="D82" s="229" t="s">
        <v>303</v>
      </c>
      <c r="E82" s="230">
        <v>1</v>
      </c>
      <c r="F82" s="234">
        <v>180000</v>
      </c>
      <c r="G82" s="231">
        <f>E82*F82</f>
        <v>180000</v>
      </c>
      <c r="H82" s="239"/>
    </row>
    <row r="83" spans="1:8" s="70" customFormat="1" x14ac:dyDescent="0.25">
      <c r="A83" s="226"/>
      <c r="B83" s="227"/>
      <c r="C83" s="228"/>
      <c r="D83" s="229"/>
      <c r="E83" s="230"/>
      <c r="F83" s="234"/>
      <c r="G83" s="231"/>
      <c r="H83" s="239"/>
    </row>
    <row r="84" spans="1:8" s="70" customFormat="1" ht="24" x14ac:dyDescent="0.25">
      <c r="A84" s="226"/>
      <c r="B84" s="227"/>
      <c r="C84" s="228" t="s">
        <v>530</v>
      </c>
      <c r="D84" s="229" t="s">
        <v>303</v>
      </c>
      <c r="E84" s="230">
        <v>1</v>
      </c>
      <c r="F84" s="234">
        <v>115000</v>
      </c>
      <c r="G84" s="231">
        <f>E84*F84</f>
        <v>115000</v>
      </c>
      <c r="H84" s="239"/>
    </row>
    <row r="85" spans="1:8" ht="15" customHeight="1" x14ac:dyDescent="0.25">
      <c r="A85" s="192"/>
      <c r="B85" s="196"/>
      <c r="C85" s="56"/>
      <c r="D85" s="197"/>
      <c r="E85" s="198"/>
      <c r="F85" s="234"/>
      <c r="G85" s="231"/>
      <c r="H85" s="57"/>
    </row>
    <row r="86" spans="1:8" ht="24" x14ac:dyDescent="0.25">
      <c r="A86" s="192"/>
      <c r="B86" s="196"/>
      <c r="C86" s="56" t="s">
        <v>531</v>
      </c>
      <c r="D86" s="197" t="s">
        <v>13</v>
      </c>
      <c r="E86" s="198">
        <f>G82+F84</f>
        <v>295000</v>
      </c>
      <c r="F86" s="199"/>
      <c r="G86" s="231"/>
      <c r="H86" s="57"/>
    </row>
    <row r="87" spans="1:8" ht="15" customHeight="1" x14ac:dyDescent="0.25">
      <c r="A87" s="192"/>
      <c r="B87" s="196"/>
      <c r="C87" s="56"/>
      <c r="D87" s="197"/>
      <c r="E87" s="198"/>
      <c r="F87" s="234"/>
      <c r="G87" s="231"/>
      <c r="H87" s="57"/>
    </row>
    <row r="88" spans="1:8" x14ac:dyDescent="0.25">
      <c r="A88" s="192" t="s">
        <v>287</v>
      </c>
      <c r="B88" s="196"/>
      <c r="C88" s="190" t="s">
        <v>314</v>
      </c>
      <c r="D88" s="197"/>
      <c r="E88" s="198"/>
      <c r="F88" s="234"/>
      <c r="G88" s="231"/>
      <c r="H88" s="57"/>
    </row>
    <row r="89" spans="1:8" ht="15" customHeight="1" x14ac:dyDescent="0.25">
      <c r="A89" s="192"/>
      <c r="B89" s="196"/>
      <c r="C89" s="190" t="s">
        <v>409</v>
      </c>
      <c r="D89" s="197"/>
      <c r="E89" s="198"/>
      <c r="F89" s="234"/>
      <c r="G89" s="231"/>
      <c r="H89" s="57"/>
    </row>
    <row r="90" spans="1:8" ht="15" customHeight="1" x14ac:dyDescent="0.25">
      <c r="A90" s="192"/>
      <c r="B90" s="196"/>
      <c r="C90" s="190"/>
      <c r="D90" s="197"/>
      <c r="E90" s="198"/>
      <c r="F90" s="234"/>
      <c r="G90" s="231"/>
      <c r="H90" s="57"/>
    </row>
    <row r="91" spans="1:8" ht="15" customHeight="1" x14ac:dyDescent="0.25">
      <c r="A91" s="192"/>
      <c r="B91" s="196"/>
      <c r="C91" s="56" t="s">
        <v>410</v>
      </c>
      <c r="D91" s="197" t="s">
        <v>411</v>
      </c>
      <c r="E91" s="198">
        <v>1</v>
      </c>
      <c r="F91" s="234">
        <v>300000</v>
      </c>
      <c r="G91" s="231">
        <f t="shared" ref="G91" si="0">E91*F91</f>
        <v>300000</v>
      </c>
      <c r="H91" s="57"/>
    </row>
    <row r="92" spans="1:8" ht="15" customHeight="1" x14ac:dyDescent="0.25">
      <c r="A92" s="192"/>
      <c r="B92" s="196"/>
      <c r="C92" s="56" t="s">
        <v>412</v>
      </c>
      <c r="D92" s="197"/>
      <c r="E92" s="198"/>
      <c r="F92" s="234"/>
      <c r="G92" s="231"/>
      <c r="H92" s="57"/>
    </row>
    <row r="93" spans="1:8" ht="15" customHeight="1" x14ac:dyDescent="0.25">
      <c r="A93" s="192"/>
      <c r="B93" s="196"/>
      <c r="C93" s="56"/>
      <c r="D93" s="197"/>
      <c r="E93" s="198"/>
      <c r="F93" s="234"/>
      <c r="G93" s="231"/>
      <c r="H93" s="57"/>
    </row>
    <row r="94" spans="1:8" ht="24" x14ac:dyDescent="0.25">
      <c r="A94" s="192"/>
      <c r="B94" s="196"/>
      <c r="C94" s="56" t="s">
        <v>413</v>
      </c>
      <c r="D94" s="197" t="s">
        <v>13</v>
      </c>
      <c r="E94" s="198">
        <f>G91</f>
        <v>300000</v>
      </c>
      <c r="F94" s="199"/>
      <c r="G94" s="231"/>
      <c r="H94" s="57"/>
    </row>
    <row r="95" spans="1:8" ht="15" customHeight="1" x14ac:dyDescent="0.2">
      <c r="A95" s="192"/>
      <c r="B95" s="196"/>
      <c r="C95" s="56"/>
      <c r="D95" s="197"/>
      <c r="E95" s="198"/>
      <c r="F95" s="233"/>
      <c r="G95" s="181"/>
      <c r="H95" s="57"/>
    </row>
    <row r="96" spans="1:8" ht="15" customHeight="1" x14ac:dyDescent="0.2">
      <c r="A96" s="192"/>
      <c r="B96" s="196"/>
      <c r="C96" s="56" t="s">
        <v>316</v>
      </c>
      <c r="D96" s="185" t="s">
        <v>414</v>
      </c>
      <c r="E96" s="235">
        <v>1</v>
      </c>
      <c r="F96" s="195">
        <v>180000</v>
      </c>
      <c r="G96" s="181">
        <f>+F96*E96</f>
        <v>180000</v>
      </c>
      <c r="H96" s="57"/>
    </row>
    <row r="97" spans="1:8" ht="15" customHeight="1" x14ac:dyDescent="0.2">
      <c r="A97" s="192"/>
      <c r="B97" s="196"/>
      <c r="C97" s="56"/>
      <c r="D97" s="185"/>
      <c r="E97" s="185"/>
      <c r="F97" s="195"/>
      <c r="G97" s="181"/>
      <c r="H97" s="57"/>
    </row>
    <row r="98" spans="1:8" ht="15" customHeight="1" x14ac:dyDescent="0.2">
      <c r="A98" s="192"/>
      <c r="B98" s="196"/>
      <c r="C98" s="56" t="s">
        <v>317</v>
      </c>
      <c r="D98" s="197" t="s">
        <v>13</v>
      </c>
      <c r="E98" s="605">
        <f>G96</f>
        <v>180000</v>
      </c>
      <c r="F98" s="236"/>
      <c r="G98" s="181"/>
      <c r="H98" s="57"/>
    </row>
    <row r="99" spans="1:8" ht="15" customHeight="1" x14ac:dyDescent="0.2">
      <c r="A99" s="192"/>
      <c r="B99" s="196"/>
      <c r="C99" s="56" t="s">
        <v>318</v>
      </c>
      <c r="D99" s="185"/>
      <c r="E99" s="185"/>
      <c r="F99" s="191"/>
      <c r="G99" s="181"/>
      <c r="H99" s="57"/>
    </row>
    <row r="100" spans="1:8" ht="15" customHeight="1" x14ac:dyDescent="0.2">
      <c r="A100" s="192"/>
      <c r="B100" s="196"/>
      <c r="C100" s="237"/>
      <c r="D100" s="197"/>
      <c r="E100" s="198"/>
      <c r="F100" s="200"/>
      <c r="G100" s="181"/>
      <c r="H100" s="57"/>
    </row>
    <row r="101" spans="1:8" ht="15" customHeight="1" x14ac:dyDescent="0.2">
      <c r="A101" s="192"/>
      <c r="B101" s="196"/>
      <c r="C101" s="237"/>
      <c r="D101" s="197"/>
      <c r="E101" s="198"/>
      <c r="F101" s="200"/>
      <c r="G101" s="181"/>
      <c r="H101" s="57"/>
    </row>
    <row r="102" spans="1:8" ht="15" customHeight="1" x14ac:dyDescent="0.2">
      <c r="A102" s="192"/>
      <c r="B102" s="196" t="s">
        <v>305</v>
      </c>
      <c r="C102" s="237" t="s">
        <v>306</v>
      </c>
      <c r="D102" s="197"/>
      <c r="E102" s="198"/>
      <c r="F102" s="200"/>
      <c r="G102" s="181"/>
      <c r="H102" s="57"/>
    </row>
    <row r="103" spans="1:8" ht="15" customHeight="1" x14ac:dyDescent="0.2">
      <c r="A103" s="192"/>
      <c r="B103" s="196"/>
      <c r="C103" s="237"/>
      <c r="D103" s="197"/>
      <c r="E103" s="198"/>
      <c r="F103" s="200"/>
      <c r="G103" s="181"/>
      <c r="H103" s="57"/>
    </row>
    <row r="104" spans="1:8" ht="15" customHeight="1" x14ac:dyDescent="0.2">
      <c r="A104" s="192"/>
      <c r="B104" s="196"/>
      <c r="C104" s="237" t="s">
        <v>307</v>
      </c>
      <c r="D104" s="197" t="s">
        <v>415</v>
      </c>
      <c r="E104" s="198">
        <v>1</v>
      </c>
      <c r="F104" s="200"/>
      <c r="G104" s="181"/>
      <c r="H104" s="57"/>
    </row>
    <row r="105" spans="1:8" ht="15" customHeight="1" x14ac:dyDescent="0.2">
      <c r="A105" s="192"/>
      <c r="B105" s="196"/>
      <c r="C105" s="237" t="s">
        <v>308</v>
      </c>
      <c r="D105" s="197"/>
      <c r="E105" s="198"/>
      <c r="F105" s="200"/>
      <c r="G105" s="181"/>
      <c r="H105" s="57"/>
    </row>
    <row r="106" spans="1:8" ht="15" customHeight="1" x14ac:dyDescent="0.2">
      <c r="A106" s="192"/>
      <c r="B106" s="196"/>
      <c r="C106" s="237"/>
      <c r="D106" s="197"/>
      <c r="E106" s="198"/>
      <c r="F106" s="200"/>
      <c r="G106" s="181"/>
      <c r="H106" s="57"/>
    </row>
    <row r="107" spans="1:8" ht="15" customHeight="1" x14ac:dyDescent="0.2">
      <c r="A107" s="192"/>
      <c r="B107" s="196"/>
      <c r="C107" s="237" t="s">
        <v>309</v>
      </c>
      <c r="D107" s="197" t="s">
        <v>396</v>
      </c>
      <c r="E107" s="198">
        <v>12</v>
      </c>
      <c r="F107" s="191"/>
      <c r="G107" s="181"/>
      <c r="H107" s="57"/>
    </row>
    <row r="108" spans="1:8" ht="15" customHeight="1" x14ac:dyDescent="0.2">
      <c r="A108" s="192"/>
      <c r="B108" s="196"/>
      <c r="C108" s="237" t="s">
        <v>573</v>
      </c>
      <c r="D108" s="197"/>
      <c r="E108" s="198"/>
      <c r="F108" s="191"/>
      <c r="G108" s="181"/>
      <c r="H108" s="57"/>
    </row>
    <row r="109" spans="1:8" ht="15" customHeight="1" x14ac:dyDescent="0.2">
      <c r="A109" s="192"/>
      <c r="B109" s="196"/>
      <c r="C109" s="237"/>
      <c r="D109" s="197"/>
      <c r="E109" s="198"/>
      <c r="F109" s="191"/>
      <c r="G109" s="181"/>
      <c r="H109" s="57"/>
    </row>
    <row r="110" spans="1:8" ht="15" customHeight="1" x14ac:dyDescent="0.25">
      <c r="A110" s="192"/>
      <c r="B110" s="196"/>
      <c r="C110" s="237" t="s">
        <v>568</v>
      </c>
      <c r="D110" s="197" t="s">
        <v>302</v>
      </c>
      <c r="E110" s="198">
        <v>12</v>
      </c>
      <c r="F110" s="195">
        <v>5000</v>
      </c>
      <c r="G110" s="604">
        <f>E110*F110</f>
        <v>60000</v>
      </c>
      <c r="H110" s="57"/>
    </row>
    <row r="111" spans="1:8" ht="15" customHeight="1" x14ac:dyDescent="0.2">
      <c r="A111" s="192"/>
      <c r="B111" s="196"/>
      <c r="C111" s="237"/>
      <c r="D111" s="197"/>
      <c r="E111" s="198"/>
      <c r="F111" s="191"/>
      <c r="G111" s="181"/>
      <c r="H111" s="57"/>
    </row>
    <row r="112" spans="1:8" ht="15" customHeight="1" x14ac:dyDescent="0.2">
      <c r="A112" s="192"/>
      <c r="B112" s="196" t="s">
        <v>310</v>
      </c>
      <c r="C112" s="237" t="s">
        <v>416</v>
      </c>
      <c r="D112" s="197" t="s">
        <v>396</v>
      </c>
      <c r="E112" s="198">
        <v>12</v>
      </c>
      <c r="F112" s="191"/>
      <c r="G112" s="181"/>
      <c r="H112" s="57"/>
    </row>
    <row r="113" spans="1:8" ht="15" customHeight="1" x14ac:dyDescent="0.2">
      <c r="A113" s="192"/>
      <c r="B113" s="196"/>
      <c r="C113" s="237" t="s">
        <v>311</v>
      </c>
      <c r="D113" s="197"/>
      <c r="E113" s="198"/>
      <c r="F113" s="191"/>
      <c r="G113" s="181"/>
      <c r="H113" s="57"/>
    </row>
    <row r="114" spans="1:8" ht="15" customHeight="1" x14ac:dyDescent="0.2">
      <c r="A114" s="192"/>
      <c r="B114" s="196"/>
      <c r="C114" s="237" t="s">
        <v>312</v>
      </c>
      <c r="D114" s="197"/>
      <c r="E114" s="198"/>
      <c r="F114" s="191"/>
      <c r="G114" s="181"/>
      <c r="H114" s="57"/>
    </row>
    <row r="115" spans="1:8" ht="15" customHeight="1" x14ac:dyDescent="0.2">
      <c r="A115" s="192"/>
      <c r="B115" s="196"/>
      <c r="C115" s="237"/>
      <c r="D115" s="197"/>
      <c r="E115" s="198"/>
      <c r="F115" s="191"/>
      <c r="G115" s="181"/>
      <c r="H115" s="57"/>
    </row>
    <row r="116" spans="1:8" ht="15" customHeight="1" x14ac:dyDescent="0.2">
      <c r="A116" s="192"/>
      <c r="B116" s="196"/>
      <c r="C116" s="237"/>
      <c r="D116" s="197"/>
      <c r="E116" s="198"/>
      <c r="F116" s="200"/>
      <c r="G116" s="181"/>
      <c r="H116" s="57"/>
    </row>
    <row r="117" spans="1:8" ht="15" customHeight="1" thickBot="1" x14ac:dyDescent="0.3">
      <c r="A117" s="206"/>
      <c r="B117" s="207"/>
      <c r="C117" s="207"/>
      <c r="D117" s="208"/>
      <c r="E117" s="209"/>
      <c r="F117" s="210"/>
      <c r="G117" s="211"/>
      <c r="H117" s="57"/>
    </row>
    <row r="118" spans="1:8" ht="15" customHeight="1" thickTop="1" x14ac:dyDescent="0.25">
      <c r="A118" s="212" t="s">
        <v>23</v>
      </c>
      <c r="B118" s="212"/>
      <c r="C118" s="212"/>
      <c r="D118" s="213"/>
      <c r="E118" s="214"/>
      <c r="F118" s="215"/>
      <c r="G118" s="216"/>
      <c r="H118" s="57"/>
    </row>
  </sheetData>
  <mergeCells count="9">
    <mergeCell ref="F3:G3"/>
    <mergeCell ref="B45:B46"/>
    <mergeCell ref="C45:C46"/>
    <mergeCell ref="D45:D46"/>
    <mergeCell ref="F45:F46"/>
    <mergeCell ref="F4:F5"/>
    <mergeCell ref="B4:B5"/>
    <mergeCell ref="C4:C5"/>
    <mergeCell ref="D4:D5"/>
  </mergeCells>
  <printOptions verticalCentered="1"/>
  <pageMargins left="0.70866141732283472" right="0.70866141732283472" top="0.74803149606299213" bottom="0.74803149606299213" header="0" footer="0"/>
  <pageSetup scale="58" orientation="portrait" r:id="rId1"/>
  <headerFooter>
    <oddHeader xml:space="preserve">&amp;CCONSTRUCTION OF THE BOSHAKGE BRIDGE  </oddHeader>
    <oddFooter>Page &amp;P</oddFooter>
  </headerFooter>
  <rowBreaks count="1" manualBreakCount="1">
    <brk id="4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2BB1-8BC2-44DD-A650-6A6CB405FE19}">
  <sheetPr>
    <tabColor rgb="FFFF0000"/>
  </sheetPr>
  <dimension ref="A2:K31"/>
  <sheetViews>
    <sheetView topLeftCell="A3" workbookViewId="0">
      <selection activeCell="H14" sqref="H14"/>
    </sheetView>
  </sheetViews>
  <sheetFormatPr defaultRowHeight="15" x14ac:dyDescent="0.25"/>
  <cols>
    <col min="1" max="1" width="6.7109375" customWidth="1"/>
    <col min="2" max="2" width="10.7109375" customWidth="1"/>
    <col min="3" max="3" width="45.28515625" bestFit="1" customWidth="1"/>
    <col min="4" max="4" width="7.7109375" customWidth="1"/>
    <col min="5" max="5" width="8.7109375" customWidth="1"/>
    <col min="6" max="6" width="11.7109375" customWidth="1"/>
    <col min="7" max="8" width="13.7109375" customWidth="1"/>
    <col min="9" max="9" width="10.28515625" customWidth="1"/>
    <col min="10" max="10" width="17.28515625" customWidth="1"/>
  </cols>
  <sheetData>
    <row r="2" spans="1:11" s="52" customFormat="1" x14ac:dyDescent="0.25">
      <c r="A2" s="55" t="str">
        <f>'1500'!A3</f>
        <v xml:space="preserve">SCHEDULE A: BOSHAKGE BRIDGE </v>
      </c>
      <c r="B2" s="55"/>
      <c r="C2" s="55"/>
      <c r="F2" s="668" t="s">
        <v>433</v>
      </c>
      <c r="G2" s="669"/>
      <c r="H2" s="665" t="s">
        <v>432</v>
      </c>
      <c r="I2" s="666"/>
      <c r="J2" s="667"/>
      <c r="K2" s="99"/>
    </row>
    <row r="3" spans="1:11" s="52" customFormat="1" x14ac:dyDescent="0.25">
      <c r="A3" s="100" t="s">
        <v>0</v>
      </c>
      <c r="B3" s="670" t="s">
        <v>1</v>
      </c>
      <c r="C3" s="670" t="s">
        <v>2</v>
      </c>
      <c r="D3" s="670" t="s">
        <v>3</v>
      </c>
      <c r="E3" s="101" t="s">
        <v>4</v>
      </c>
      <c r="F3" s="670" t="s">
        <v>5</v>
      </c>
      <c r="G3" s="102" t="s">
        <v>4</v>
      </c>
      <c r="H3" s="103" t="s">
        <v>463</v>
      </c>
      <c r="I3" s="664" t="s">
        <v>5</v>
      </c>
      <c r="J3" s="103" t="s">
        <v>4</v>
      </c>
    </row>
    <row r="4" spans="1:11" s="52" customFormat="1" ht="15.75" thickBot="1" x14ac:dyDescent="0.3">
      <c r="A4" s="104" t="s">
        <v>6</v>
      </c>
      <c r="B4" s="660"/>
      <c r="C4" s="660"/>
      <c r="D4" s="660"/>
      <c r="E4" s="105" t="s">
        <v>7</v>
      </c>
      <c r="F4" s="660"/>
      <c r="G4" s="106" t="s">
        <v>8</v>
      </c>
      <c r="H4" s="106" t="s">
        <v>7</v>
      </c>
      <c r="I4" s="660"/>
      <c r="J4" s="106" t="s">
        <v>8</v>
      </c>
    </row>
    <row r="5" spans="1:11" s="52" customFormat="1" ht="15.75" thickTop="1" x14ac:dyDescent="0.25">
      <c r="A5" s="107"/>
      <c r="B5" s="108"/>
      <c r="C5" s="108"/>
      <c r="D5" s="11"/>
      <c r="E5" s="12"/>
      <c r="F5" s="29"/>
      <c r="G5" s="109"/>
      <c r="H5" s="110"/>
      <c r="I5" s="29"/>
      <c r="J5" s="109"/>
    </row>
    <row r="6" spans="1:11" s="52" customFormat="1" x14ac:dyDescent="0.2">
      <c r="A6" s="111"/>
      <c r="B6" s="112"/>
      <c r="C6" s="113" t="s">
        <v>493</v>
      </c>
      <c r="D6" s="114"/>
      <c r="E6" s="115"/>
      <c r="F6" s="116"/>
      <c r="G6" s="117"/>
      <c r="H6" s="118"/>
      <c r="I6" s="116"/>
      <c r="J6" s="117"/>
    </row>
    <row r="7" spans="1:11" s="52" customFormat="1" x14ac:dyDescent="0.25">
      <c r="A7" s="119"/>
      <c r="B7" s="113"/>
      <c r="C7" s="120"/>
      <c r="D7" s="115"/>
      <c r="E7" s="115"/>
      <c r="F7" s="116"/>
      <c r="G7" s="117"/>
      <c r="H7" s="118"/>
      <c r="I7" s="116"/>
      <c r="J7" s="117"/>
    </row>
    <row r="8" spans="1:11" s="52" customFormat="1" x14ac:dyDescent="0.25">
      <c r="A8" s="121"/>
      <c r="B8" s="113"/>
      <c r="C8" s="120" t="s">
        <v>492</v>
      </c>
      <c r="D8" s="122"/>
      <c r="E8" s="122"/>
      <c r="F8" s="123"/>
      <c r="G8" s="117"/>
      <c r="H8" s="118"/>
      <c r="I8" s="123"/>
      <c r="J8" s="117"/>
    </row>
    <row r="9" spans="1:11" s="52" customFormat="1" x14ac:dyDescent="0.25">
      <c r="A9" s="121"/>
      <c r="B9" s="112"/>
      <c r="C9" s="120"/>
      <c r="D9" s="122"/>
      <c r="E9" s="122"/>
      <c r="F9" s="123"/>
      <c r="G9" s="117"/>
      <c r="H9" s="118"/>
      <c r="I9" s="123"/>
      <c r="J9" s="117"/>
    </row>
    <row r="10" spans="1:11" s="52" customFormat="1" x14ac:dyDescent="0.2">
      <c r="A10" s="124"/>
      <c r="B10" s="125"/>
      <c r="C10" s="126" t="s">
        <v>494</v>
      </c>
      <c r="D10" s="115"/>
      <c r="E10" s="115"/>
      <c r="F10" s="127"/>
      <c r="G10" s="117"/>
      <c r="H10" s="118"/>
      <c r="I10" s="127"/>
      <c r="J10" s="117"/>
    </row>
    <row r="11" spans="1:11" s="52" customFormat="1" x14ac:dyDescent="0.2">
      <c r="A11" s="124"/>
      <c r="B11" s="125"/>
      <c r="C11" s="126" t="s">
        <v>495</v>
      </c>
      <c r="D11" s="115" t="s">
        <v>38</v>
      </c>
      <c r="E11" s="115">
        <v>135</v>
      </c>
      <c r="F11" s="127">
        <v>120</v>
      </c>
      <c r="G11" s="117">
        <f>E11*F11</f>
        <v>16200</v>
      </c>
      <c r="H11" s="118">
        <v>135</v>
      </c>
      <c r="I11" s="127">
        <v>120</v>
      </c>
      <c r="J11" s="117">
        <f>H11*I11</f>
        <v>16200</v>
      </c>
    </row>
    <row r="12" spans="1:11" s="52" customFormat="1" x14ac:dyDescent="0.2">
      <c r="A12" s="124"/>
      <c r="B12" s="125"/>
      <c r="C12" s="126"/>
      <c r="D12" s="115"/>
      <c r="E12" s="115"/>
      <c r="F12" s="127"/>
      <c r="G12" s="117"/>
      <c r="H12" s="118"/>
      <c r="I12" s="127"/>
      <c r="J12" s="117"/>
    </row>
    <row r="13" spans="1:11" s="52" customFormat="1" x14ac:dyDescent="0.2">
      <c r="A13" s="124"/>
      <c r="B13" s="125"/>
      <c r="C13" s="128" t="s">
        <v>496</v>
      </c>
      <c r="D13" s="115" t="s">
        <v>497</v>
      </c>
      <c r="E13" s="115">
        <v>0</v>
      </c>
      <c r="F13" s="127"/>
      <c r="G13" s="129">
        <f>E13*F13</f>
        <v>0</v>
      </c>
      <c r="H13" s="130">
        <v>93200</v>
      </c>
      <c r="I13" s="127">
        <v>35</v>
      </c>
      <c r="J13" s="117">
        <f t="shared" ref="J13" si="0">H13*I13</f>
        <v>3262000</v>
      </c>
    </row>
    <row r="14" spans="1:11" s="52" customFormat="1" x14ac:dyDescent="0.2">
      <c r="A14" s="124"/>
      <c r="B14" s="125"/>
      <c r="C14" s="126"/>
      <c r="D14" s="115"/>
      <c r="E14" s="131"/>
      <c r="F14" s="132"/>
      <c r="G14" s="129"/>
      <c r="H14" s="130"/>
      <c r="I14" s="132"/>
      <c r="J14" s="129"/>
    </row>
    <row r="15" spans="1:11" s="52" customFormat="1" x14ac:dyDescent="0.2">
      <c r="A15" s="124"/>
      <c r="B15" s="125"/>
      <c r="C15" s="133"/>
      <c r="D15" s="115"/>
      <c r="E15" s="115"/>
      <c r="F15" s="127"/>
      <c r="G15" s="129"/>
      <c r="H15" s="130"/>
      <c r="I15" s="127"/>
      <c r="J15" s="129"/>
    </row>
    <row r="16" spans="1:11" s="52" customFormat="1" x14ac:dyDescent="0.2">
      <c r="A16" s="124"/>
      <c r="B16" s="134"/>
      <c r="C16" s="126"/>
      <c r="D16" s="115"/>
      <c r="E16" s="115"/>
      <c r="F16" s="127"/>
      <c r="G16" s="129"/>
      <c r="H16" s="130"/>
      <c r="I16" s="127"/>
      <c r="J16" s="129"/>
    </row>
    <row r="17" spans="1:10" s="52" customFormat="1" x14ac:dyDescent="0.2">
      <c r="A17" s="124"/>
      <c r="B17" s="134"/>
      <c r="C17" s="128"/>
      <c r="D17" s="115"/>
      <c r="E17" s="115"/>
      <c r="F17" s="127"/>
      <c r="G17" s="129"/>
      <c r="H17" s="130"/>
      <c r="I17" s="127"/>
      <c r="J17" s="129"/>
    </row>
    <row r="18" spans="1:10" s="52" customFormat="1" x14ac:dyDescent="0.2">
      <c r="A18" s="124"/>
      <c r="B18" s="134"/>
      <c r="C18" s="126"/>
      <c r="D18" s="115"/>
      <c r="E18" s="135"/>
      <c r="F18" s="132"/>
      <c r="G18" s="136"/>
      <c r="H18" s="137"/>
      <c r="I18" s="132"/>
      <c r="J18" s="136"/>
    </row>
    <row r="19" spans="1:10" s="52" customFormat="1" x14ac:dyDescent="0.2">
      <c r="A19" s="124"/>
      <c r="B19" s="134"/>
      <c r="C19" s="133"/>
      <c r="D19" s="115"/>
      <c r="E19" s="115"/>
      <c r="F19" s="127"/>
      <c r="G19" s="129"/>
      <c r="H19" s="130"/>
      <c r="I19" s="127"/>
      <c r="J19" s="129"/>
    </row>
    <row r="20" spans="1:10" s="52" customFormat="1" x14ac:dyDescent="0.2">
      <c r="A20" s="124"/>
      <c r="B20" s="134"/>
      <c r="C20" s="126"/>
      <c r="D20" s="115"/>
      <c r="E20" s="135"/>
      <c r="F20" s="132"/>
      <c r="G20" s="129"/>
      <c r="H20" s="130"/>
      <c r="I20" s="132"/>
      <c r="J20" s="129"/>
    </row>
    <row r="21" spans="1:10" s="52" customFormat="1" x14ac:dyDescent="0.2">
      <c r="A21" s="124"/>
      <c r="B21" s="134"/>
      <c r="C21" s="128"/>
      <c r="D21" s="115"/>
      <c r="E21" s="135"/>
      <c r="F21" s="132"/>
      <c r="G21" s="129"/>
      <c r="H21" s="130"/>
      <c r="I21" s="132"/>
      <c r="J21" s="129"/>
    </row>
    <row r="22" spans="1:10" s="52" customFormat="1" x14ac:dyDescent="0.2">
      <c r="A22" s="124"/>
      <c r="B22" s="134"/>
      <c r="C22" s="126"/>
      <c r="D22" s="115"/>
      <c r="E22" s="135"/>
      <c r="F22" s="132"/>
      <c r="G22" s="129"/>
      <c r="H22" s="130"/>
      <c r="I22" s="132"/>
      <c r="J22" s="129"/>
    </row>
    <row r="23" spans="1:10" s="52" customFormat="1" x14ac:dyDescent="0.2">
      <c r="A23" s="124"/>
      <c r="B23" s="134"/>
      <c r="C23" s="128"/>
      <c r="D23" s="115"/>
      <c r="E23" s="135"/>
      <c r="F23" s="132"/>
      <c r="G23" s="136"/>
      <c r="H23" s="137"/>
      <c r="I23" s="132"/>
      <c r="J23" s="136"/>
    </row>
    <row r="24" spans="1:10" s="52" customFormat="1" x14ac:dyDescent="0.2">
      <c r="A24" s="124"/>
      <c r="B24" s="134"/>
      <c r="C24" s="126"/>
      <c r="D24" s="115"/>
      <c r="E24" s="135"/>
      <c r="F24" s="132"/>
      <c r="G24" s="129"/>
      <c r="H24" s="130"/>
      <c r="I24" s="132"/>
      <c r="J24" s="129"/>
    </row>
    <row r="25" spans="1:10" s="52" customFormat="1" x14ac:dyDescent="0.2">
      <c r="A25" s="124"/>
      <c r="B25" s="125"/>
      <c r="C25" s="128"/>
      <c r="D25" s="115"/>
      <c r="E25" s="115"/>
      <c r="F25" s="127"/>
      <c r="G25" s="129"/>
      <c r="H25" s="130"/>
      <c r="I25" s="127"/>
      <c r="J25" s="129"/>
    </row>
    <row r="26" spans="1:10" s="52" customFormat="1" x14ac:dyDescent="0.2">
      <c r="A26" s="124"/>
      <c r="B26" s="125"/>
      <c r="C26" s="124"/>
      <c r="D26" s="115"/>
      <c r="E26" s="135"/>
      <c r="F26" s="132"/>
      <c r="G26" s="129"/>
      <c r="H26" s="130"/>
      <c r="I26" s="132"/>
      <c r="J26" s="129"/>
    </row>
    <row r="27" spans="1:10" s="52" customFormat="1" x14ac:dyDescent="0.2">
      <c r="A27" s="124"/>
      <c r="B27" s="125"/>
      <c r="C27" s="124"/>
      <c r="D27" s="115"/>
      <c r="E27" s="135"/>
      <c r="F27" s="132"/>
      <c r="G27" s="129"/>
      <c r="H27" s="130"/>
      <c r="I27" s="132"/>
      <c r="J27" s="129"/>
    </row>
    <row r="28" spans="1:10" s="52" customFormat="1" x14ac:dyDescent="0.2">
      <c r="A28" s="124"/>
      <c r="B28" s="134"/>
      <c r="C28" s="133"/>
      <c r="D28" s="115"/>
      <c r="E28" s="131"/>
      <c r="F28" s="132"/>
      <c r="G28" s="129"/>
      <c r="H28" s="130"/>
      <c r="I28" s="132"/>
      <c r="J28" s="129"/>
    </row>
    <row r="29" spans="1:10" s="52" customFormat="1" ht="15.75" thickBot="1" x14ac:dyDescent="0.3">
      <c r="A29" s="138"/>
      <c r="B29" s="139"/>
      <c r="C29" s="139"/>
      <c r="D29" s="140"/>
      <c r="E29" s="141"/>
      <c r="F29" s="139"/>
      <c r="G29" s="142"/>
      <c r="H29" s="142"/>
      <c r="I29" s="139"/>
      <c r="J29" s="142"/>
    </row>
    <row r="30" spans="1:10" s="52" customFormat="1" ht="15.75" thickTop="1" x14ac:dyDescent="0.25">
      <c r="A30" s="143" t="s">
        <v>369</v>
      </c>
      <c r="B30" s="143"/>
      <c r="C30" s="143"/>
      <c r="D30" s="144"/>
      <c r="E30" s="145"/>
      <c r="F30" s="143"/>
      <c r="G30" s="146">
        <f>SUM(G9:G29)</f>
        <v>16200</v>
      </c>
      <c r="H30" s="146"/>
      <c r="I30" s="143"/>
      <c r="J30" s="146">
        <f>SUM(J9:J29)</f>
        <v>3278200</v>
      </c>
    </row>
    <row r="31" spans="1:10" x14ac:dyDescent="0.25">
      <c r="A31" s="5" t="s">
        <v>155</v>
      </c>
      <c r="B31" s="25"/>
      <c r="C31" s="25"/>
      <c r="D31" s="26"/>
      <c r="E31" s="27"/>
      <c r="F31" s="25"/>
      <c r="G31" s="45"/>
      <c r="H31" s="45"/>
    </row>
  </sheetData>
  <mergeCells count="7">
    <mergeCell ref="I3:I4"/>
    <mergeCell ref="H2:J2"/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793B-B659-4B1F-BA5D-1BE7FCAF5EFB}">
  <sheetPr>
    <tabColor rgb="FFFF0000"/>
  </sheetPr>
  <dimension ref="A2:H29"/>
  <sheetViews>
    <sheetView workbookViewId="0">
      <selection activeCell="C18" sqref="C18"/>
    </sheetView>
  </sheetViews>
  <sheetFormatPr defaultRowHeight="15" x14ac:dyDescent="0.25"/>
  <cols>
    <col min="1" max="1" width="6.7109375" customWidth="1"/>
    <col min="2" max="2" width="10.7109375" customWidth="1"/>
    <col min="3" max="3" width="42.5703125" bestFit="1" customWidth="1"/>
    <col min="4" max="4" width="7.7109375" customWidth="1"/>
    <col min="5" max="5" width="8.7109375" style="63" customWidth="1"/>
    <col min="6" max="6" width="11.7109375" style="96" customWidth="1"/>
    <col min="7" max="7" width="13.7109375" customWidth="1"/>
  </cols>
  <sheetData>
    <row r="2" spans="1:8" x14ac:dyDescent="0.25">
      <c r="A2" s="380" t="str">
        <f>'1500'!A3</f>
        <v xml:space="preserve">SCHEDULE A: BOSHAKGE BRIDGE </v>
      </c>
      <c r="B2" s="380"/>
      <c r="C2" s="380"/>
      <c r="D2" s="57"/>
      <c r="E2" s="381"/>
      <c r="F2" s="641" t="s">
        <v>433</v>
      </c>
      <c r="G2" s="642"/>
      <c r="H2" s="156"/>
    </row>
    <row r="3" spans="1:8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455" t="s">
        <v>4</v>
      </c>
      <c r="F3" s="671" t="s">
        <v>5</v>
      </c>
      <c r="G3" s="274" t="s">
        <v>4</v>
      </c>
      <c r="H3" s="57"/>
    </row>
    <row r="4" spans="1:8" ht="15.75" thickBot="1" x14ac:dyDescent="0.3">
      <c r="A4" s="163" t="s">
        <v>6</v>
      </c>
      <c r="B4" s="635"/>
      <c r="C4" s="635"/>
      <c r="D4" s="635"/>
      <c r="E4" s="456" t="s">
        <v>7</v>
      </c>
      <c r="F4" s="672"/>
      <c r="G4" s="275" t="s">
        <v>8</v>
      </c>
      <c r="H4" s="57"/>
    </row>
    <row r="5" spans="1:8" ht="15.75" thickTop="1" x14ac:dyDescent="0.25">
      <c r="A5" s="172"/>
      <c r="B5" s="167"/>
      <c r="C5" s="167"/>
      <c r="D5" s="168"/>
      <c r="E5" s="457"/>
      <c r="F5" s="458"/>
      <c r="G5" s="276"/>
      <c r="H5" s="57"/>
    </row>
    <row r="6" spans="1:8" x14ac:dyDescent="0.2">
      <c r="A6" s="176"/>
      <c r="B6" s="177"/>
      <c r="C6" s="178" t="s">
        <v>499</v>
      </c>
      <c r="D6" s="179"/>
      <c r="E6" s="459"/>
      <c r="F6" s="460"/>
      <c r="G6" s="278"/>
      <c r="H6" s="57"/>
    </row>
    <row r="7" spans="1:8" x14ac:dyDescent="0.2">
      <c r="A7" s="182"/>
      <c r="B7" s="178"/>
      <c r="C7" s="183"/>
      <c r="D7" s="60"/>
      <c r="E7" s="459"/>
      <c r="F7" s="460"/>
      <c r="G7" s="278"/>
      <c r="H7" s="57"/>
    </row>
    <row r="8" spans="1:8" x14ac:dyDescent="0.2">
      <c r="A8" s="184"/>
      <c r="B8" s="178"/>
      <c r="C8" s="183" t="s">
        <v>498</v>
      </c>
      <c r="D8" s="185"/>
      <c r="E8" s="235"/>
      <c r="F8" s="461"/>
      <c r="G8" s="278"/>
      <c r="H8" s="57"/>
    </row>
    <row r="9" spans="1:8" x14ac:dyDescent="0.2">
      <c r="A9" s="184"/>
      <c r="B9" s="177"/>
      <c r="C9" s="183"/>
      <c r="D9" s="185"/>
      <c r="E9" s="185"/>
      <c r="F9" s="461"/>
      <c r="G9" s="278"/>
      <c r="H9" s="57"/>
    </row>
    <row r="10" spans="1:8" x14ac:dyDescent="0.2">
      <c r="A10" s="188">
        <v>64.010000000000005</v>
      </c>
      <c r="B10" s="253"/>
      <c r="C10" s="389" t="s">
        <v>500</v>
      </c>
      <c r="D10" s="58" t="s">
        <v>114</v>
      </c>
      <c r="E10" s="58">
        <v>1200</v>
      </c>
      <c r="F10" s="462"/>
      <c r="G10" s="404"/>
      <c r="H10" s="57"/>
    </row>
    <row r="11" spans="1:8" x14ac:dyDescent="0.2">
      <c r="A11" s="188"/>
      <c r="B11" s="253"/>
      <c r="C11" s="339"/>
      <c r="D11" s="58"/>
      <c r="E11" s="58"/>
      <c r="F11" s="462"/>
      <c r="G11" s="404"/>
      <c r="H11" s="57"/>
    </row>
    <row r="12" spans="1:8" x14ac:dyDescent="0.2">
      <c r="A12" s="188"/>
      <c r="B12" s="253"/>
      <c r="C12" s="389" t="s">
        <v>523</v>
      </c>
      <c r="D12" s="58" t="s">
        <v>93</v>
      </c>
      <c r="E12" s="395">
        <v>165</v>
      </c>
      <c r="F12" s="462"/>
      <c r="G12" s="404"/>
      <c r="H12" s="57"/>
    </row>
    <row r="13" spans="1:8" x14ac:dyDescent="0.2">
      <c r="A13" s="188"/>
      <c r="B13" s="253"/>
      <c r="C13" s="339"/>
      <c r="D13" s="58"/>
      <c r="E13" s="58"/>
      <c r="F13" s="462"/>
      <c r="G13" s="404"/>
      <c r="H13" s="57"/>
    </row>
    <row r="14" spans="1:8" s="97" customFormat="1" ht="25.5" x14ac:dyDescent="0.2">
      <c r="A14" s="463"/>
      <c r="B14" s="464"/>
      <c r="C14" s="405" t="s">
        <v>524</v>
      </c>
      <c r="D14" s="309" t="s">
        <v>93</v>
      </c>
      <c r="E14" s="309">
        <v>70</v>
      </c>
      <c r="F14" s="462"/>
      <c r="G14" s="404"/>
      <c r="H14" s="465"/>
    </row>
    <row r="15" spans="1:8" x14ac:dyDescent="0.2">
      <c r="A15" s="188"/>
      <c r="B15" s="68"/>
      <c r="C15" s="466"/>
      <c r="D15" s="58"/>
      <c r="E15" s="58"/>
      <c r="F15" s="462"/>
      <c r="G15" s="404"/>
      <c r="H15" s="57"/>
    </row>
    <row r="16" spans="1:8" x14ac:dyDescent="0.2">
      <c r="A16" s="188"/>
      <c r="B16" s="68"/>
      <c r="C16" s="389" t="s">
        <v>525</v>
      </c>
      <c r="D16" s="58" t="s">
        <v>93</v>
      </c>
      <c r="E16" s="395">
        <v>60</v>
      </c>
      <c r="F16" s="467"/>
      <c r="G16" s="404"/>
      <c r="H16" s="57"/>
    </row>
    <row r="17" spans="1:8" x14ac:dyDescent="0.2">
      <c r="A17" s="188"/>
      <c r="B17" s="68"/>
      <c r="C17" s="339"/>
      <c r="D17" s="58"/>
      <c r="E17" s="58"/>
      <c r="F17" s="462"/>
      <c r="G17" s="404"/>
      <c r="H17" s="57"/>
    </row>
    <row r="18" spans="1:8" x14ac:dyDescent="0.2">
      <c r="A18" s="188"/>
      <c r="B18" s="68"/>
      <c r="C18" s="389" t="s">
        <v>529</v>
      </c>
      <c r="D18" s="58" t="s">
        <v>93</v>
      </c>
      <c r="E18" s="395">
        <v>20</v>
      </c>
      <c r="F18" s="462"/>
      <c r="G18" s="404"/>
      <c r="H18" s="57"/>
    </row>
    <row r="19" spans="1:8" x14ac:dyDescent="0.2">
      <c r="A19" s="188"/>
      <c r="B19" s="68"/>
      <c r="C19" s="466"/>
      <c r="D19" s="58"/>
      <c r="E19" s="395"/>
      <c r="F19" s="462"/>
      <c r="G19" s="404"/>
      <c r="H19" s="57"/>
    </row>
    <row r="20" spans="1:8" s="70" customFormat="1" ht="23.45" customHeight="1" x14ac:dyDescent="0.2">
      <c r="A20" s="468"/>
      <c r="B20" s="469"/>
      <c r="C20" s="405" t="s">
        <v>526</v>
      </c>
      <c r="D20" s="309" t="s">
        <v>93</v>
      </c>
      <c r="E20" s="470">
        <v>140</v>
      </c>
      <c r="F20" s="462"/>
      <c r="G20" s="404"/>
      <c r="H20" s="239"/>
    </row>
    <row r="21" spans="1:8" x14ac:dyDescent="0.2">
      <c r="A21" s="188"/>
      <c r="B21" s="68"/>
      <c r="C21" s="466"/>
      <c r="D21" s="58"/>
      <c r="E21" s="471"/>
      <c r="F21" s="462"/>
      <c r="G21" s="404"/>
      <c r="H21" s="57"/>
    </row>
    <row r="22" spans="1:8" x14ac:dyDescent="0.2">
      <c r="A22" s="188"/>
      <c r="B22" s="68"/>
      <c r="C22" s="389"/>
      <c r="D22" s="58"/>
      <c r="E22" s="471"/>
      <c r="F22" s="462"/>
      <c r="G22" s="472"/>
      <c r="H22" s="57"/>
    </row>
    <row r="23" spans="1:8" x14ac:dyDescent="0.2">
      <c r="A23" s="188"/>
      <c r="B23" s="253"/>
      <c r="C23" s="466"/>
      <c r="D23" s="58"/>
      <c r="E23" s="473"/>
      <c r="F23" s="462"/>
      <c r="G23" s="472"/>
      <c r="H23" s="57"/>
    </row>
    <row r="24" spans="1:8" x14ac:dyDescent="0.2">
      <c r="A24" s="188"/>
      <c r="B24" s="253"/>
      <c r="C24" s="188"/>
      <c r="D24" s="60"/>
      <c r="E24" s="474"/>
      <c r="F24" s="475"/>
      <c r="G24" s="280"/>
      <c r="H24" s="57"/>
    </row>
    <row r="25" spans="1:8" x14ac:dyDescent="0.2">
      <c r="A25" s="188"/>
      <c r="B25" s="253"/>
      <c r="C25" s="188"/>
      <c r="D25" s="60"/>
      <c r="E25" s="474"/>
      <c r="F25" s="475"/>
      <c r="G25" s="280"/>
      <c r="H25" s="57"/>
    </row>
    <row r="26" spans="1:8" x14ac:dyDescent="0.2">
      <c r="A26" s="188"/>
      <c r="B26" s="68"/>
      <c r="C26" s="190"/>
      <c r="D26" s="60"/>
      <c r="E26" s="256"/>
      <c r="F26" s="475"/>
      <c r="G26" s="280"/>
      <c r="H26" s="57"/>
    </row>
    <row r="27" spans="1:8" ht="15.75" thickBot="1" x14ac:dyDescent="0.3">
      <c r="A27" s="206"/>
      <c r="B27" s="207"/>
      <c r="C27" s="207"/>
      <c r="D27" s="208"/>
      <c r="E27" s="476"/>
      <c r="F27" s="477"/>
      <c r="G27" s="284"/>
      <c r="H27" s="57"/>
    </row>
    <row r="28" spans="1:8" ht="15.75" thickTop="1" x14ac:dyDescent="0.25">
      <c r="A28" s="212" t="s">
        <v>537</v>
      </c>
      <c r="B28" s="212"/>
      <c r="C28" s="212"/>
      <c r="D28" s="213"/>
      <c r="E28" s="478"/>
      <c r="F28" s="479"/>
      <c r="G28" s="285"/>
      <c r="H28" s="57"/>
    </row>
    <row r="29" spans="1:8" x14ac:dyDescent="0.25">
      <c r="A29" s="5" t="s">
        <v>155</v>
      </c>
      <c r="B29" s="25"/>
      <c r="C29" s="25"/>
      <c r="D29" s="26"/>
      <c r="E29" s="98"/>
      <c r="F29" s="92"/>
      <c r="G29" s="45"/>
    </row>
  </sheetData>
  <mergeCells count="5"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EFD4-5DCE-43CE-BD34-71BC809CA802}">
  <sheetPr>
    <tabColor rgb="FFFF0000"/>
  </sheetPr>
  <dimension ref="A2:I32"/>
  <sheetViews>
    <sheetView topLeftCell="A11" zoomScaleNormal="100" workbookViewId="0">
      <selection activeCell="I13" sqref="I13"/>
    </sheetView>
  </sheetViews>
  <sheetFormatPr defaultColWidth="8.85546875" defaultRowHeight="12.75" x14ac:dyDescent="0.25"/>
  <cols>
    <col min="1" max="1" width="8" style="147" bestFit="1" customWidth="1"/>
    <col min="2" max="2" width="5.7109375" style="147" customWidth="1"/>
    <col min="3" max="3" width="4.85546875" style="147" customWidth="1"/>
    <col min="4" max="4" width="68.85546875" style="147" bestFit="1" customWidth="1"/>
    <col min="5" max="5" width="17.5703125" style="147" customWidth="1"/>
    <col min="6" max="6" width="10.28515625" style="147" bestFit="1" customWidth="1"/>
    <col min="7" max="7" width="9.85546875" style="147" bestFit="1" customWidth="1"/>
    <col min="8" max="8" width="12.7109375" style="147" bestFit="1" customWidth="1"/>
    <col min="9" max="9" width="9.28515625" style="147" bestFit="1" customWidth="1"/>
    <col min="10" max="16384" width="8.85546875" style="147"/>
  </cols>
  <sheetData>
    <row r="2" spans="1:9" x14ac:dyDescent="0.25">
      <c r="A2" s="481"/>
      <c r="B2" s="481"/>
      <c r="C2" s="481"/>
      <c r="D2" s="481"/>
      <c r="E2" s="481"/>
      <c r="F2" s="481"/>
      <c r="G2" s="481"/>
      <c r="H2" s="481"/>
    </row>
    <row r="3" spans="1:9" x14ac:dyDescent="0.25">
      <c r="A3" s="480" t="str">
        <f>'6400'!A2</f>
        <v xml:space="preserve">SCHEDULE A: BOSHAKGE BRIDGE </v>
      </c>
      <c r="B3" s="480"/>
      <c r="C3" s="480"/>
      <c r="D3" s="480"/>
      <c r="E3" s="481"/>
      <c r="F3" s="481"/>
      <c r="G3" s="481"/>
      <c r="H3" s="481"/>
      <c r="I3" s="481"/>
    </row>
    <row r="4" spans="1:9" x14ac:dyDescent="0.2">
      <c r="A4" s="482" t="s">
        <v>501</v>
      </c>
      <c r="B4" s="483"/>
      <c r="C4" s="483"/>
      <c r="D4" s="484" t="s">
        <v>2</v>
      </c>
      <c r="E4" s="485" t="s">
        <v>3</v>
      </c>
      <c r="F4" s="486" t="s">
        <v>502</v>
      </c>
      <c r="G4" s="487" t="s">
        <v>5</v>
      </c>
      <c r="H4" s="488" t="s">
        <v>8</v>
      </c>
      <c r="I4" s="481"/>
    </row>
    <row r="5" spans="1:9" x14ac:dyDescent="0.2">
      <c r="A5" s="489"/>
      <c r="B5" s="490"/>
      <c r="C5" s="490"/>
      <c r="D5" s="491"/>
      <c r="E5" s="492"/>
      <c r="F5" s="493"/>
      <c r="G5" s="494"/>
      <c r="H5" s="495"/>
      <c r="I5" s="481"/>
    </row>
    <row r="6" spans="1:9" x14ac:dyDescent="0.2">
      <c r="A6" s="515"/>
      <c r="B6" s="516"/>
      <c r="C6" s="517"/>
      <c r="D6" s="517"/>
      <c r="E6" s="521"/>
      <c r="F6" s="524"/>
      <c r="G6" s="525"/>
      <c r="H6" s="526" t="str">
        <f>IF(F6="-","Rate Only",IF(F6*G6=0,"",F6*G6))</f>
        <v/>
      </c>
      <c r="I6" s="481"/>
    </row>
    <row r="7" spans="1:9" ht="39" customHeight="1" x14ac:dyDescent="0.2">
      <c r="A7" s="514">
        <v>6600</v>
      </c>
      <c r="B7" s="679" t="s">
        <v>503</v>
      </c>
      <c r="C7" s="680"/>
      <c r="D7" s="681"/>
      <c r="E7" s="522"/>
      <c r="F7" s="522"/>
      <c r="G7" s="522"/>
      <c r="H7" s="532" t="str">
        <f>IF(F7="-","Rate Only",IF(F7*G7=0,"",F7*G7))</f>
        <v/>
      </c>
      <c r="I7" s="481"/>
    </row>
    <row r="8" spans="1:9" x14ac:dyDescent="0.2">
      <c r="A8" s="507"/>
      <c r="B8" s="513"/>
      <c r="C8" s="518"/>
      <c r="D8" s="519"/>
      <c r="E8" s="523"/>
      <c r="F8" s="523"/>
      <c r="G8" s="531"/>
      <c r="H8" s="532" t="str">
        <f>IF(F8="-","Rate Only",IF(F8*G8=0,"",F8*G8))</f>
        <v/>
      </c>
      <c r="I8" s="481"/>
    </row>
    <row r="9" spans="1:9" x14ac:dyDescent="0.2">
      <c r="A9" s="507" t="s">
        <v>504</v>
      </c>
      <c r="B9" s="673" t="s">
        <v>505</v>
      </c>
      <c r="C9" s="674"/>
      <c r="D9" s="675"/>
      <c r="E9" s="523"/>
      <c r="F9" s="523"/>
      <c r="G9" s="531"/>
      <c r="H9" s="532"/>
      <c r="I9" s="481"/>
    </row>
    <row r="10" spans="1:9" x14ac:dyDescent="0.2">
      <c r="A10" s="507"/>
      <c r="B10" s="506"/>
      <c r="C10" s="520"/>
      <c r="D10" s="508"/>
      <c r="E10" s="523"/>
      <c r="F10" s="528"/>
      <c r="G10" s="531"/>
      <c r="H10" s="532"/>
      <c r="I10" s="481"/>
    </row>
    <row r="11" spans="1:9" x14ac:dyDescent="0.2">
      <c r="A11" s="507"/>
      <c r="B11" s="506" t="s">
        <v>506</v>
      </c>
      <c r="C11" s="504"/>
      <c r="D11" s="508"/>
      <c r="E11" s="523" t="s">
        <v>38</v>
      </c>
      <c r="F11" s="523">
        <v>7</v>
      </c>
      <c r="G11" s="531"/>
      <c r="H11" s="532"/>
      <c r="I11" s="496"/>
    </row>
    <row r="12" spans="1:9" x14ac:dyDescent="0.2">
      <c r="A12" s="507"/>
      <c r="B12" s="506"/>
      <c r="C12" s="504"/>
      <c r="D12" s="508"/>
      <c r="E12" s="523"/>
      <c r="F12" s="529"/>
      <c r="G12" s="531"/>
      <c r="H12" s="532"/>
      <c r="I12" s="496"/>
    </row>
    <row r="13" spans="1:9" ht="25.5" x14ac:dyDescent="0.2">
      <c r="A13" s="507"/>
      <c r="B13" s="506" t="s">
        <v>487</v>
      </c>
      <c r="C13" s="504" t="s">
        <v>471</v>
      </c>
      <c r="D13" s="509" t="s">
        <v>507</v>
      </c>
      <c r="E13" s="523" t="s">
        <v>22</v>
      </c>
      <c r="F13" s="530">
        <v>12.2</v>
      </c>
      <c r="G13" s="531"/>
      <c r="H13" s="532"/>
      <c r="I13" s="496"/>
    </row>
    <row r="14" spans="1:9" x14ac:dyDescent="0.2">
      <c r="A14" s="507"/>
      <c r="B14" s="506"/>
      <c r="C14" s="504"/>
      <c r="D14" s="508"/>
      <c r="E14" s="523"/>
      <c r="F14" s="523"/>
      <c r="G14" s="531"/>
      <c r="H14" s="532"/>
      <c r="I14" s="496"/>
    </row>
    <row r="15" spans="1:9" ht="25.5" x14ac:dyDescent="0.2">
      <c r="A15" s="507"/>
      <c r="B15" s="506" t="s">
        <v>508</v>
      </c>
      <c r="C15" s="504" t="s">
        <v>472</v>
      </c>
      <c r="D15" s="509" t="s">
        <v>509</v>
      </c>
      <c r="E15" s="529" t="s">
        <v>22</v>
      </c>
      <c r="F15" s="530">
        <v>12.2</v>
      </c>
      <c r="G15" s="531"/>
      <c r="H15" s="532"/>
      <c r="I15" s="496"/>
    </row>
    <row r="16" spans="1:9" x14ac:dyDescent="0.2">
      <c r="A16" s="507"/>
      <c r="B16" s="510"/>
      <c r="C16" s="504"/>
      <c r="D16" s="508"/>
      <c r="E16" s="523"/>
      <c r="F16" s="529"/>
      <c r="G16" s="531"/>
      <c r="H16" s="532"/>
      <c r="I16" s="496"/>
    </row>
    <row r="17" spans="1:9" x14ac:dyDescent="0.2">
      <c r="A17" s="507" t="s">
        <v>510</v>
      </c>
      <c r="B17" s="506" t="s">
        <v>511</v>
      </c>
      <c r="C17" s="511"/>
      <c r="D17" s="497"/>
      <c r="E17" s="523" t="s">
        <v>22</v>
      </c>
      <c r="F17" s="523">
        <v>104</v>
      </c>
      <c r="G17" s="531"/>
      <c r="H17" s="532"/>
      <c r="I17" s="496"/>
    </row>
    <row r="18" spans="1:9" x14ac:dyDescent="0.2">
      <c r="A18" s="507"/>
      <c r="B18" s="506" t="s">
        <v>512</v>
      </c>
      <c r="C18" s="504"/>
      <c r="D18" s="508"/>
      <c r="E18" s="523"/>
      <c r="F18" s="523"/>
      <c r="G18" s="531"/>
      <c r="H18" s="532"/>
      <c r="I18" s="496"/>
    </row>
    <row r="19" spans="1:9" x14ac:dyDescent="0.2">
      <c r="A19" s="507"/>
      <c r="B19" s="505"/>
      <c r="C19" s="504"/>
      <c r="D19" s="512"/>
      <c r="E19" s="523"/>
      <c r="F19" s="523"/>
      <c r="G19" s="531"/>
      <c r="H19" s="532"/>
      <c r="I19" s="496"/>
    </row>
    <row r="20" spans="1:9" x14ac:dyDescent="0.2">
      <c r="A20" s="507"/>
      <c r="B20" s="510"/>
      <c r="C20" s="504"/>
      <c r="D20" s="508"/>
      <c r="E20" s="529"/>
      <c r="F20" s="523"/>
      <c r="G20" s="531"/>
      <c r="H20" s="532"/>
      <c r="I20" s="496"/>
    </row>
    <row r="21" spans="1:9" x14ac:dyDescent="0.2">
      <c r="A21" s="507" t="s">
        <v>513</v>
      </c>
      <c r="B21" s="505" t="s">
        <v>514</v>
      </c>
      <c r="C21" s="504"/>
      <c r="D21" s="512"/>
      <c r="E21" s="523" t="s">
        <v>12</v>
      </c>
      <c r="F21" s="523">
        <v>18</v>
      </c>
      <c r="G21" s="531"/>
      <c r="H21" s="532"/>
      <c r="I21" s="496"/>
    </row>
    <row r="22" spans="1:9" x14ac:dyDescent="0.2">
      <c r="A22" s="507"/>
      <c r="B22" s="505" t="s">
        <v>515</v>
      </c>
      <c r="C22" s="504"/>
      <c r="D22" s="512"/>
      <c r="E22" s="523"/>
      <c r="F22" s="523"/>
      <c r="G22" s="531"/>
      <c r="H22" s="532"/>
      <c r="I22" s="496"/>
    </row>
    <row r="23" spans="1:9" x14ac:dyDescent="0.2">
      <c r="A23" s="507"/>
      <c r="B23" s="513"/>
      <c r="C23" s="504"/>
      <c r="D23" s="508"/>
      <c r="E23" s="523"/>
      <c r="F23" s="523"/>
      <c r="G23" s="531"/>
      <c r="H23" s="532"/>
      <c r="I23" s="496"/>
    </row>
    <row r="24" spans="1:9" x14ac:dyDescent="0.2">
      <c r="A24" s="507" t="s">
        <v>516</v>
      </c>
      <c r="B24" s="506" t="s">
        <v>517</v>
      </c>
      <c r="C24" s="511"/>
      <c r="D24" s="497"/>
      <c r="E24" s="523"/>
      <c r="F24" s="523"/>
      <c r="G24" s="531"/>
      <c r="H24" s="532"/>
      <c r="I24" s="496"/>
    </row>
    <row r="25" spans="1:9" x14ac:dyDescent="0.2">
      <c r="A25" s="507"/>
      <c r="B25" s="506" t="s">
        <v>518</v>
      </c>
      <c r="C25" s="503" t="s">
        <v>519</v>
      </c>
      <c r="D25" s="508"/>
      <c r="E25" s="529" t="s">
        <v>22</v>
      </c>
      <c r="F25" s="523">
        <v>28</v>
      </c>
      <c r="G25" s="531"/>
      <c r="H25" s="532"/>
      <c r="I25" s="496"/>
    </row>
    <row r="26" spans="1:9" x14ac:dyDescent="0.2">
      <c r="A26" s="507"/>
      <c r="B26" s="506"/>
      <c r="C26" s="503"/>
      <c r="D26" s="508"/>
      <c r="E26" s="523"/>
      <c r="F26" s="523"/>
      <c r="G26" s="531"/>
      <c r="H26" s="532"/>
      <c r="I26" s="496"/>
    </row>
    <row r="27" spans="1:9" x14ac:dyDescent="0.2">
      <c r="A27" s="507"/>
      <c r="B27" s="506" t="s">
        <v>520</v>
      </c>
      <c r="C27" s="503"/>
      <c r="D27" s="508"/>
      <c r="E27" s="529" t="s">
        <v>22</v>
      </c>
      <c r="F27" s="529">
        <v>32</v>
      </c>
      <c r="G27" s="531"/>
      <c r="H27" s="532"/>
      <c r="I27" s="496"/>
    </row>
    <row r="28" spans="1:9" x14ac:dyDescent="0.2">
      <c r="A28" s="507"/>
      <c r="B28" s="506"/>
      <c r="C28" s="503"/>
      <c r="D28" s="508"/>
      <c r="E28" s="523"/>
      <c r="F28" s="523"/>
      <c r="G28" s="531"/>
      <c r="H28" s="532"/>
      <c r="I28" s="496"/>
    </row>
    <row r="29" spans="1:9" x14ac:dyDescent="0.2">
      <c r="A29" s="507"/>
      <c r="B29" s="506" t="s">
        <v>521</v>
      </c>
      <c r="C29" s="503"/>
      <c r="D29" s="508"/>
      <c r="E29" s="523" t="s">
        <v>22</v>
      </c>
      <c r="F29" s="529">
        <v>32</v>
      </c>
      <c r="G29" s="531"/>
      <c r="H29" s="532"/>
      <c r="I29" s="496"/>
    </row>
    <row r="30" spans="1:9" x14ac:dyDescent="0.2">
      <c r="A30" s="507"/>
      <c r="B30" s="506"/>
      <c r="C30" s="504"/>
      <c r="D30" s="503"/>
      <c r="E30" s="523"/>
      <c r="F30" s="523"/>
      <c r="G30" s="531"/>
      <c r="H30" s="532"/>
      <c r="I30" s="481"/>
    </row>
    <row r="31" spans="1:9" x14ac:dyDescent="0.2">
      <c r="A31" s="507"/>
      <c r="B31" s="505"/>
      <c r="C31" s="504"/>
      <c r="D31" s="502"/>
      <c r="E31" s="533"/>
      <c r="F31" s="529"/>
      <c r="G31" s="531"/>
      <c r="H31" s="527" t="str">
        <f>IF(F31="-","Rate Only",IF(F31*G31=0,"",F31*G31))</f>
        <v/>
      </c>
      <c r="I31" s="481"/>
    </row>
    <row r="32" spans="1:9" ht="17.25" customHeight="1" thickBot="1" x14ac:dyDescent="0.25">
      <c r="A32" s="676" t="s">
        <v>538</v>
      </c>
      <c r="B32" s="677"/>
      <c r="C32" s="677"/>
      <c r="D32" s="678"/>
      <c r="E32" s="498"/>
      <c r="F32" s="499"/>
      <c r="G32" s="500"/>
      <c r="H32" s="501"/>
      <c r="I32" s="481"/>
    </row>
  </sheetData>
  <mergeCells count="3">
    <mergeCell ref="B9:D9"/>
    <mergeCell ref="A32:D32"/>
    <mergeCell ref="B7:D7"/>
  </mergeCells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9196-F656-483D-8D7A-22E5984DB0D0}">
  <sheetPr>
    <tabColor rgb="FFFF0000"/>
  </sheetPr>
  <dimension ref="A3:H29"/>
  <sheetViews>
    <sheetView topLeftCell="A11" workbookViewId="0">
      <selection activeCell="Q10" sqref="Q10"/>
    </sheetView>
  </sheetViews>
  <sheetFormatPr defaultRowHeight="15" x14ac:dyDescent="0.25"/>
  <cols>
    <col min="3" max="3" width="36" customWidth="1"/>
    <col min="7" max="7" width="13.7109375" customWidth="1"/>
  </cols>
  <sheetData>
    <row r="3" spans="1:8" x14ac:dyDescent="0.25">
      <c r="A3" s="156" t="str">
        <f>'6600'!A3</f>
        <v xml:space="preserve">SCHEDULE A: BOSHAKGE BRIDGE </v>
      </c>
      <c r="B3" s="157"/>
      <c r="C3" s="157"/>
      <c r="D3" s="158"/>
      <c r="E3" s="159"/>
      <c r="F3" s="157"/>
      <c r="G3" s="264"/>
      <c r="H3" s="57"/>
    </row>
    <row r="4" spans="1:8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3" t="s">
        <v>5</v>
      </c>
      <c r="G4" s="274" t="s">
        <v>4</v>
      </c>
      <c r="H4" s="57"/>
    </row>
    <row r="5" spans="1:8" ht="15.75" thickBot="1" x14ac:dyDescent="0.3">
      <c r="A5" s="163" t="s">
        <v>6</v>
      </c>
      <c r="B5" s="635"/>
      <c r="C5" s="635"/>
      <c r="D5" s="635"/>
      <c r="E5" s="164" t="s">
        <v>7</v>
      </c>
      <c r="F5" s="635"/>
      <c r="G5" s="275" t="s">
        <v>8</v>
      </c>
      <c r="H5" s="57"/>
    </row>
    <row r="6" spans="1:8" ht="15.75" thickTop="1" x14ac:dyDescent="0.25">
      <c r="A6" s="172"/>
      <c r="B6" s="167"/>
      <c r="C6" s="167"/>
      <c r="D6" s="168"/>
      <c r="E6" s="169"/>
      <c r="F6" s="243"/>
      <c r="G6" s="276"/>
      <c r="H6" s="57"/>
    </row>
    <row r="7" spans="1:8" x14ac:dyDescent="0.2">
      <c r="A7" s="176"/>
      <c r="B7" s="177"/>
      <c r="C7" s="178" t="s">
        <v>556</v>
      </c>
      <c r="D7" s="179"/>
      <c r="E7" s="60"/>
      <c r="F7" s="247"/>
      <c r="G7" s="278"/>
      <c r="H7" s="57"/>
    </row>
    <row r="8" spans="1:8" x14ac:dyDescent="0.2">
      <c r="A8" s="182"/>
      <c r="B8" s="178"/>
      <c r="C8" s="183"/>
      <c r="D8" s="60"/>
      <c r="E8" s="60"/>
      <c r="F8" s="247"/>
      <c r="G8" s="278"/>
      <c r="H8" s="57"/>
    </row>
    <row r="9" spans="1:8" x14ac:dyDescent="0.2">
      <c r="A9" s="184">
        <v>7300</v>
      </c>
      <c r="B9" s="178"/>
      <c r="C9" s="183" t="s">
        <v>557</v>
      </c>
      <c r="D9" s="185"/>
      <c r="E9" s="185"/>
      <c r="F9" s="249"/>
      <c r="G9" s="278"/>
      <c r="H9" s="57"/>
    </row>
    <row r="10" spans="1:8" x14ac:dyDescent="0.2">
      <c r="A10" s="187"/>
      <c r="B10" s="336"/>
      <c r="C10" s="183"/>
      <c r="D10" s="185"/>
      <c r="E10" s="185"/>
      <c r="F10" s="252"/>
      <c r="G10" s="280"/>
      <c r="H10" s="57"/>
    </row>
    <row r="11" spans="1:8" ht="16.5" customHeight="1" x14ac:dyDescent="0.2">
      <c r="A11" s="188">
        <v>73.010000000000005</v>
      </c>
      <c r="B11" s="253"/>
      <c r="C11" s="190" t="s">
        <v>558</v>
      </c>
      <c r="D11" s="58"/>
      <c r="E11" s="60"/>
      <c r="F11" s="292"/>
      <c r="G11" s="280"/>
      <c r="H11" s="57"/>
    </row>
    <row r="12" spans="1:8" x14ac:dyDescent="0.2">
      <c r="A12" s="602" t="s">
        <v>567</v>
      </c>
      <c r="B12" s="253"/>
      <c r="C12" s="190"/>
      <c r="D12" s="58"/>
      <c r="E12" s="60"/>
      <c r="F12" s="292"/>
      <c r="G12" s="280"/>
      <c r="H12" s="57"/>
    </row>
    <row r="13" spans="1:8" x14ac:dyDescent="0.2">
      <c r="A13" s="188"/>
      <c r="B13" s="253"/>
      <c r="C13" s="259" t="s">
        <v>559</v>
      </c>
      <c r="D13" s="58"/>
      <c r="E13" s="303"/>
      <c r="F13" s="61"/>
      <c r="G13" s="280"/>
      <c r="H13" s="57"/>
    </row>
    <row r="14" spans="1:8" x14ac:dyDescent="0.2">
      <c r="A14" s="188"/>
      <c r="B14" s="253"/>
      <c r="C14" s="259" t="s">
        <v>560</v>
      </c>
      <c r="D14" s="58"/>
      <c r="E14" s="303"/>
      <c r="F14" s="61"/>
      <c r="G14" s="280"/>
      <c r="H14" s="57"/>
    </row>
    <row r="15" spans="1:8" x14ac:dyDescent="0.2">
      <c r="A15" s="188"/>
      <c r="B15" s="68"/>
      <c r="C15" s="56"/>
      <c r="D15" s="58"/>
      <c r="E15" s="61"/>
      <c r="F15" s="61"/>
      <c r="G15" s="280"/>
      <c r="H15" s="57"/>
    </row>
    <row r="16" spans="1:8" ht="24.75" customHeight="1" x14ac:dyDescent="0.25">
      <c r="A16" s="468"/>
      <c r="B16" s="469"/>
      <c r="C16" s="228" t="s">
        <v>561</v>
      </c>
      <c r="D16" s="309" t="s">
        <v>38</v>
      </c>
      <c r="E16" s="589">
        <f>8.4*200</f>
        <v>1680</v>
      </c>
      <c r="F16" s="589"/>
      <c r="G16" s="590"/>
      <c r="H16" s="57"/>
    </row>
    <row r="17" spans="1:8" x14ac:dyDescent="0.2">
      <c r="A17" s="188"/>
      <c r="B17" s="253"/>
      <c r="C17" s="259"/>
      <c r="D17" s="58"/>
      <c r="E17" s="303"/>
      <c r="F17" s="589"/>
      <c r="G17" s="280"/>
      <c r="H17" s="57"/>
    </row>
    <row r="18" spans="1:8" x14ac:dyDescent="0.2">
      <c r="A18" s="188"/>
      <c r="B18" s="253"/>
      <c r="C18" s="56"/>
      <c r="D18" s="58"/>
      <c r="E18" s="303"/>
      <c r="F18" s="589"/>
      <c r="G18" s="280"/>
      <c r="H18" s="57"/>
    </row>
    <row r="19" spans="1:8" x14ac:dyDescent="0.2">
      <c r="A19" s="188"/>
      <c r="B19" s="68"/>
      <c r="C19" s="56"/>
      <c r="D19" s="58"/>
      <c r="E19" s="589"/>
      <c r="F19" s="589"/>
      <c r="G19" s="280"/>
      <c r="H19" s="57"/>
    </row>
    <row r="20" spans="1:8" ht="33" customHeight="1" x14ac:dyDescent="0.2">
      <c r="A20" s="188">
        <v>73.03</v>
      </c>
      <c r="B20" s="253"/>
      <c r="C20" s="190" t="s">
        <v>562</v>
      </c>
      <c r="D20" s="58"/>
      <c r="E20" s="303"/>
      <c r="F20" s="61"/>
      <c r="G20" s="280"/>
      <c r="H20" s="57"/>
    </row>
    <row r="21" spans="1:8" x14ac:dyDescent="0.2">
      <c r="A21" s="188"/>
      <c r="B21" s="253"/>
      <c r="C21" s="259"/>
      <c r="D21" s="58"/>
      <c r="E21" s="60"/>
      <c r="F21" s="292"/>
      <c r="G21" s="280"/>
      <c r="H21" s="57"/>
    </row>
    <row r="22" spans="1:8" x14ac:dyDescent="0.2">
      <c r="A22" s="188"/>
      <c r="B22" s="253"/>
      <c r="C22" s="259" t="s">
        <v>563</v>
      </c>
      <c r="D22" s="58" t="s">
        <v>237</v>
      </c>
      <c r="E22" s="303">
        <v>1</v>
      </c>
      <c r="F22" s="61">
        <v>10000</v>
      </c>
      <c r="G22" s="280">
        <f>+F22*E22</f>
        <v>10000</v>
      </c>
      <c r="H22" s="57"/>
    </row>
    <row r="23" spans="1:8" x14ac:dyDescent="0.2">
      <c r="A23" s="188"/>
      <c r="B23" s="68"/>
      <c r="C23" s="56"/>
      <c r="D23" s="58"/>
      <c r="E23" s="58"/>
      <c r="F23" s="267"/>
      <c r="G23" s="280"/>
      <c r="H23" s="57"/>
    </row>
    <row r="24" spans="1:8" ht="12.75" customHeight="1" x14ac:dyDescent="0.2">
      <c r="A24" s="591"/>
      <c r="B24" s="592"/>
      <c r="C24" s="593" t="s">
        <v>564</v>
      </c>
      <c r="D24" s="58" t="s">
        <v>13</v>
      </c>
      <c r="E24" s="303">
        <f>F22</f>
        <v>10000</v>
      </c>
      <c r="F24" s="594"/>
      <c r="G24" s="595"/>
      <c r="H24" s="57"/>
    </row>
    <row r="25" spans="1:8" x14ac:dyDescent="0.2">
      <c r="A25" s="188"/>
      <c r="B25" s="253"/>
      <c r="C25" s="56" t="s">
        <v>565</v>
      </c>
      <c r="D25" s="58"/>
      <c r="E25" s="58"/>
      <c r="F25" s="267"/>
      <c r="G25" s="280"/>
      <c r="H25" s="57"/>
    </row>
    <row r="26" spans="1:8" x14ac:dyDescent="0.2">
      <c r="A26" s="188"/>
      <c r="B26" s="253"/>
      <c r="C26" s="56"/>
      <c r="D26" s="58"/>
      <c r="E26" s="58"/>
      <c r="F26" s="267"/>
      <c r="G26" s="280"/>
      <c r="H26" s="57"/>
    </row>
    <row r="27" spans="1:8" x14ac:dyDescent="0.2">
      <c r="A27" s="188"/>
      <c r="B27" s="68"/>
      <c r="C27" s="339"/>
      <c r="D27" s="58"/>
      <c r="E27" s="395"/>
      <c r="F27" s="390"/>
      <c r="G27" s="280"/>
      <c r="H27" s="57"/>
    </row>
    <row r="28" spans="1:8" ht="15.75" thickBot="1" x14ac:dyDescent="0.3">
      <c r="A28" s="206"/>
      <c r="B28" s="207"/>
      <c r="C28" s="207"/>
      <c r="D28" s="208"/>
      <c r="E28" s="209"/>
      <c r="F28" s="207"/>
      <c r="G28" s="284"/>
      <c r="H28" s="57"/>
    </row>
    <row r="29" spans="1:8" ht="15.75" thickTop="1" x14ac:dyDescent="0.25">
      <c r="A29" s="212" t="s">
        <v>566</v>
      </c>
      <c r="B29" s="212"/>
      <c r="C29" s="212"/>
      <c r="D29" s="213"/>
      <c r="E29" s="214"/>
      <c r="F29" s="212"/>
      <c r="G29" s="285"/>
      <c r="H29" s="57"/>
    </row>
  </sheetData>
  <mergeCells count="4">
    <mergeCell ref="B4:B5"/>
    <mergeCell ref="C4:C5"/>
    <mergeCell ref="D4:D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78"/>
  <sheetViews>
    <sheetView zoomScaleNormal="100" workbookViewId="0">
      <selection activeCell="K11" sqref="K11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38.7109375" customWidth="1"/>
    <col min="4" max="4" width="7.7109375" customWidth="1"/>
    <col min="5" max="5" width="10" customWidth="1"/>
    <col min="6" max="6" width="11.7109375" customWidth="1"/>
    <col min="7" max="7" width="13.7109375" customWidth="1"/>
    <col min="8" max="11" width="8" customWidth="1"/>
  </cols>
  <sheetData>
    <row r="1" spans="1:11" ht="11.25" customHeight="1" x14ac:dyDescent="0.25">
      <c r="A1" s="1"/>
      <c r="B1" s="1"/>
      <c r="C1" s="1"/>
      <c r="D1" s="2"/>
      <c r="E1" s="3"/>
      <c r="F1" s="1"/>
      <c r="G1" s="39"/>
      <c r="H1" s="1"/>
      <c r="I1" s="1"/>
      <c r="J1" s="1"/>
      <c r="K1" s="1"/>
    </row>
    <row r="2" spans="1:11" ht="11.25" customHeight="1" x14ac:dyDescent="0.25">
      <c r="A2" s="156" t="str">
        <f>'5100'!A2</f>
        <v xml:space="preserve">SCHEDULE A: BOSHAKGE BRIDGE </v>
      </c>
      <c r="B2" s="157"/>
      <c r="C2" s="157"/>
      <c r="D2" s="158"/>
      <c r="E2" s="159"/>
      <c r="F2" s="157"/>
      <c r="G2" s="264"/>
      <c r="H2" s="1"/>
      <c r="I2" s="1"/>
      <c r="J2" s="1"/>
      <c r="K2" s="1"/>
    </row>
    <row r="3" spans="1:11" ht="11.25" customHeight="1" x14ac:dyDescent="0.25">
      <c r="A3" s="160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74" t="s">
        <v>4</v>
      </c>
      <c r="H3" s="8"/>
      <c r="I3" s="8"/>
      <c r="J3" s="8"/>
      <c r="K3" s="8"/>
    </row>
    <row r="4" spans="1:11" ht="11.25" customHeight="1" x14ac:dyDescent="0.25">
      <c r="A4" s="163" t="s">
        <v>6</v>
      </c>
      <c r="B4" s="635"/>
      <c r="C4" s="635"/>
      <c r="D4" s="635"/>
      <c r="E4" s="164" t="s">
        <v>7</v>
      </c>
      <c r="F4" s="635"/>
      <c r="G4" s="275" t="s">
        <v>8</v>
      </c>
      <c r="H4" s="8"/>
      <c r="I4" s="8"/>
      <c r="J4" s="8"/>
      <c r="K4" s="8"/>
    </row>
    <row r="5" spans="1:11" ht="12.75" customHeight="1" x14ac:dyDescent="0.25">
      <c r="A5" s="172"/>
      <c r="B5" s="167"/>
      <c r="C5" s="167"/>
      <c r="D5" s="168"/>
      <c r="E5" s="169"/>
      <c r="F5" s="243"/>
      <c r="G5" s="276"/>
      <c r="H5" s="1"/>
      <c r="I5" s="1"/>
      <c r="J5" s="1"/>
      <c r="K5" s="1"/>
    </row>
    <row r="6" spans="1:11" ht="12.75" customHeight="1" x14ac:dyDescent="0.2">
      <c r="A6" s="176"/>
      <c r="B6" s="177"/>
      <c r="C6" s="178" t="s">
        <v>207</v>
      </c>
      <c r="D6" s="179"/>
      <c r="E6" s="60"/>
      <c r="F6" s="277"/>
      <c r="G6" s="278"/>
      <c r="H6" s="1"/>
      <c r="I6" s="1"/>
      <c r="J6" s="1"/>
      <c r="K6" s="1"/>
    </row>
    <row r="7" spans="1:11" ht="12.75" customHeight="1" x14ac:dyDescent="0.2">
      <c r="A7" s="182"/>
      <c r="B7" s="178"/>
      <c r="C7" s="183"/>
      <c r="D7" s="60"/>
      <c r="E7" s="60"/>
      <c r="F7" s="277"/>
      <c r="G7" s="278"/>
      <c r="H7" s="1"/>
      <c r="I7" s="1"/>
      <c r="J7" s="1"/>
      <c r="K7" s="1"/>
    </row>
    <row r="8" spans="1:11" ht="12.75" customHeight="1" x14ac:dyDescent="0.2">
      <c r="A8" s="184">
        <v>8100</v>
      </c>
      <c r="B8" s="178"/>
      <c r="C8" s="183" t="s">
        <v>208</v>
      </c>
      <c r="D8" s="185"/>
      <c r="E8" s="185"/>
      <c r="F8" s="321"/>
      <c r="G8" s="278"/>
      <c r="H8" s="1"/>
      <c r="I8" s="1"/>
      <c r="J8" s="1"/>
      <c r="K8" s="1"/>
    </row>
    <row r="9" spans="1:11" ht="12.75" customHeight="1" x14ac:dyDescent="0.2">
      <c r="A9" s="184"/>
      <c r="B9" s="177"/>
      <c r="C9" s="183"/>
      <c r="D9" s="185"/>
      <c r="E9" s="185"/>
      <c r="F9" s="321"/>
      <c r="G9" s="278"/>
      <c r="H9" s="1"/>
      <c r="I9" s="1"/>
      <c r="J9" s="1"/>
      <c r="K9" s="1"/>
    </row>
    <row r="10" spans="1:11" ht="12.75" customHeight="1" x14ac:dyDescent="0.2">
      <c r="A10" s="188" t="s">
        <v>209</v>
      </c>
      <c r="B10" s="253"/>
      <c r="C10" s="190" t="s">
        <v>210</v>
      </c>
      <c r="D10" s="58"/>
      <c r="E10" s="58"/>
      <c r="F10" s="397"/>
      <c r="G10" s="280"/>
      <c r="H10" s="1"/>
      <c r="I10" s="1"/>
      <c r="J10" s="1"/>
      <c r="K10" s="1"/>
    </row>
    <row r="11" spans="1:11" ht="12.75" customHeight="1" x14ac:dyDescent="0.2">
      <c r="A11" s="188"/>
      <c r="B11" s="253"/>
      <c r="C11" s="190"/>
      <c r="D11" s="58"/>
      <c r="E11" s="58"/>
      <c r="F11" s="397"/>
      <c r="G11" s="280"/>
      <c r="H11" s="1"/>
      <c r="I11" s="1"/>
      <c r="J11" s="1"/>
      <c r="K11" s="1"/>
    </row>
    <row r="12" spans="1:11" ht="12.75" customHeight="1" x14ac:dyDescent="0.2">
      <c r="A12" s="188"/>
      <c r="B12" s="253"/>
      <c r="C12" s="56" t="s">
        <v>265</v>
      </c>
      <c r="D12" s="60" t="s">
        <v>238</v>
      </c>
      <c r="E12" s="58">
        <v>1</v>
      </c>
      <c r="F12" s="281">
        <v>120000</v>
      </c>
      <c r="G12" s="280">
        <f>ROUND(E12*F12,2)</f>
        <v>120000</v>
      </c>
      <c r="H12" s="1"/>
      <c r="I12" s="1"/>
      <c r="J12" s="1"/>
      <c r="K12" s="1"/>
    </row>
    <row r="13" spans="1:11" ht="12.75" customHeight="1" x14ac:dyDescent="0.2">
      <c r="A13" s="188"/>
      <c r="B13" s="253"/>
      <c r="C13" s="192"/>
      <c r="D13" s="60"/>
      <c r="E13" s="534"/>
      <c r="F13" s="281"/>
      <c r="G13" s="280"/>
      <c r="H13" s="1"/>
      <c r="I13" s="1"/>
      <c r="J13" s="1"/>
      <c r="K13" s="1"/>
    </row>
    <row r="14" spans="1:11" ht="12.75" customHeight="1" x14ac:dyDescent="0.2">
      <c r="A14" s="188"/>
      <c r="B14" s="253"/>
      <c r="C14" s="56" t="s">
        <v>266</v>
      </c>
      <c r="D14" s="60"/>
      <c r="E14" s="58"/>
      <c r="F14" s="281"/>
      <c r="G14" s="280"/>
      <c r="H14" s="1"/>
      <c r="I14" s="1"/>
      <c r="J14" s="1"/>
      <c r="K14" s="1"/>
    </row>
    <row r="15" spans="1:11" ht="12.75" customHeight="1" x14ac:dyDescent="0.2">
      <c r="A15" s="188"/>
      <c r="B15" s="253"/>
      <c r="C15" s="56" t="s">
        <v>267</v>
      </c>
      <c r="D15" s="60" t="s">
        <v>13</v>
      </c>
      <c r="E15" s="193">
        <f>F12</f>
        <v>120000</v>
      </c>
      <c r="F15" s="535"/>
      <c r="G15" s="280"/>
      <c r="H15" s="1"/>
      <c r="I15" s="1"/>
      <c r="J15" s="1"/>
      <c r="K15" s="1"/>
    </row>
    <row r="16" spans="1:11" ht="12.75" customHeight="1" x14ac:dyDescent="0.2">
      <c r="A16" s="188"/>
      <c r="B16" s="253"/>
      <c r="C16" s="56"/>
      <c r="D16" s="60"/>
      <c r="E16" s="303"/>
      <c r="F16" s="281"/>
      <c r="G16" s="280"/>
      <c r="H16" s="1"/>
      <c r="I16" s="1"/>
      <c r="J16" s="1"/>
      <c r="K16" s="1"/>
    </row>
    <row r="17" spans="1:11" ht="12.75" customHeight="1" x14ac:dyDescent="0.2">
      <c r="A17" s="188"/>
      <c r="B17" s="68"/>
      <c r="C17" s="56"/>
      <c r="D17" s="58"/>
      <c r="E17" s="303"/>
      <c r="F17" s="281"/>
      <c r="G17" s="280"/>
      <c r="H17" s="1"/>
      <c r="I17" s="1"/>
      <c r="J17" s="1"/>
      <c r="K17" s="1"/>
    </row>
    <row r="18" spans="1:11" ht="12.75" customHeight="1" x14ac:dyDescent="0.2">
      <c r="A18" s="188"/>
      <c r="B18" s="68"/>
      <c r="C18" s="56"/>
      <c r="D18" s="58"/>
      <c r="E18" s="303"/>
      <c r="F18" s="281"/>
      <c r="G18" s="280"/>
      <c r="H18" s="1"/>
      <c r="I18" s="1"/>
      <c r="J18" s="1"/>
      <c r="K18" s="1"/>
    </row>
    <row r="19" spans="1:11" ht="12.75" customHeight="1" x14ac:dyDescent="0.2">
      <c r="A19" s="188"/>
      <c r="B19" s="68"/>
      <c r="C19" s="192"/>
      <c r="D19" s="58"/>
      <c r="E19" s="303"/>
      <c r="F19" s="281"/>
      <c r="G19" s="280"/>
      <c r="H19" s="1"/>
      <c r="I19" s="1"/>
      <c r="J19" s="1"/>
      <c r="K19" s="1"/>
    </row>
    <row r="20" spans="1:11" ht="12.75" customHeight="1" x14ac:dyDescent="0.2">
      <c r="A20" s="188"/>
      <c r="B20" s="68"/>
      <c r="C20" s="56"/>
      <c r="D20" s="58"/>
      <c r="E20" s="303"/>
      <c r="F20" s="281"/>
      <c r="G20" s="280"/>
      <c r="H20" s="1"/>
      <c r="I20" s="1"/>
      <c r="J20" s="1"/>
      <c r="K20" s="1"/>
    </row>
    <row r="21" spans="1:11" ht="12.75" customHeight="1" x14ac:dyDescent="0.2">
      <c r="A21" s="188"/>
      <c r="B21" s="68"/>
      <c r="C21" s="56"/>
      <c r="D21" s="58"/>
      <c r="E21" s="303"/>
      <c r="F21" s="281"/>
      <c r="G21" s="280"/>
      <c r="H21" s="1"/>
      <c r="I21" s="1"/>
      <c r="J21" s="1"/>
      <c r="K21" s="1"/>
    </row>
    <row r="22" spans="1:11" ht="12.75" customHeight="1" x14ac:dyDescent="0.2">
      <c r="A22" s="188"/>
      <c r="B22" s="68"/>
      <c r="C22" s="192"/>
      <c r="D22" s="58"/>
      <c r="E22" s="303"/>
      <c r="F22" s="281"/>
      <c r="G22" s="280"/>
      <c r="H22" s="1"/>
      <c r="I22" s="1"/>
      <c r="J22" s="1"/>
      <c r="K22" s="1"/>
    </row>
    <row r="23" spans="1:11" ht="12.75" customHeight="1" x14ac:dyDescent="0.2">
      <c r="A23" s="188"/>
      <c r="B23" s="68"/>
      <c r="C23" s="56"/>
      <c r="D23" s="58"/>
      <c r="E23" s="303"/>
      <c r="F23" s="281"/>
      <c r="G23" s="256"/>
      <c r="H23" s="1"/>
      <c r="I23" s="1"/>
      <c r="J23" s="1"/>
      <c r="K23" s="1"/>
    </row>
    <row r="24" spans="1:11" ht="12.75" customHeight="1" x14ac:dyDescent="0.2">
      <c r="A24" s="188"/>
      <c r="B24" s="68"/>
      <c r="C24" s="56"/>
      <c r="D24" s="58"/>
      <c r="E24" s="303"/>
      <c r="F24" s="281"/>
      <c r="G24" s="256"/>
      <c r="H24" s="1"/>
      <c r="I24" s="1"/>
      <c r="J24" s="1"/>
      <c r="K24" s="1"/>
    </row>
    <row r="25" spans="1:11" ht="12.75" customHeight="1" x14ac:dyDescent="0.2">
      <c r="A25" s="188"/>
      <c r="B25" s="253"/>
      <c r="C25" s="190"/>
      <c r="D25" s="58"/>
      <c r="E25" s="58"/>
      <c r="F25" s="397"/>
      <c r="G25" s="404"/>
      <c r="H25" s="1"/>
      <c r="I25" s="1"/>
      <c r="J25" s="1"/>
      <c r="K25" s="1"/>
    </row>
    <row r="26" spans="1:11" ht="12.75" customHeight="1" x14ac:dyDescent="0.2">
      <c r="A26" s="188"/>
      <c r="B26" s="253"/>
      <c r="C26" s="190"/>
      <c r="D26" s="58"/>
      <c r="E26" s="58"/>
      <c r="F26" s="397"/>
      <c r="G26" s="404"/>
      <c r="H26" s="1"/>
      <c r="I26" s="1"/>
      <c r="J26" s="1"/>
      <c r="K26" s="1"/>
    </row>
    <row r="27" spans="1:11" ht="12.75" customHeight="1" x14ac:dyDescent="0.2">
      <c r="A27" s="188"/>
      <c r="B27" s="253"/>
      <c r="C27" s="56"/>
      <c r="D27" s="58"/>
      <c r="E27" s="58"/>
      <c r="F27" s="397"/>
      <c r="G27" s="404"/>
      <c r="H27" s="1"/>
      <c r="I27" s="1"/>
      <c r="J27" s="1"/>
      <c r="K27" s="1"/>
    </row>
    <row r="28" spans="1:11" ht="12.75" customHeight="1" x14ac:dyDescent="0.2">
      <c r="A28" s="188"/>
      <c r="B28" s="253"/>
      <c r="C28" s="192"/>
      <c r="D28" s="58"/>
      <c r="E28" s="58"/>
      <c r="F28" s="397"/>
      <c r="G28" s="404"/>
      <c r="H28" s="1"/>
      <c r="I28" s="1"/>
      <c r="J28" s="1"/>
      <c r="K28" s="1"/>
    </row>
    <row r="29" spans="1:11" ht="12.75" customHeight="1" x14ac:dyDescent="0.2">
      <c r="A29" s="188"/>
      <c r="B29" s="253"/>
      <c r="C29" s="56"/>
      <c r="D29" s="58"/>
      <c r="E29" s="303"/>
      <c r="F29" s="281"/>
      <c r="G29" s="256"/>
      <c r="H29" s="1"/>
      <c r="I29" s="1"/>
      <c r="J29" s="1"/>
      <c r="K29" s="1"/>
    </row>
    <row r="30" spans="1:11" ht="12.75" customHeight="1" x14ac:dyDescent="0.2">
      <c r="A30" s="188"/>
      <c r="B30" s="253"/>
      <c r="C30" s="56"/>
      <c r="D30" s="58"/>
      <c r="E30" s="303"/>
      <c r="F30" s="281"/>
      <c r="G30" s="256"/>
      <c r="H30" s="1"/>
      <c r="I30" s="1"/>
      <c r="J30" s="1"/>
      <c r="K30" s="1"/>
    </row>
    <row r="31" spans="1:11" ht="12.75" customHeight="1" x14ac:dyDescent="0.2">
      <c r="A31" s="188"/>
      <c r="B31" s="253"/>
      <c r="C31" s="56"/>
      <c r="D31" s="58"/>
      <c r="E31" s="303"/>
      <c r="F31" s="281"/>
      <c r="G31" s="256"/>
      <c r="H31" s="1"/>
      <c r="I31" s="1"/>
      <c r="J31" s="1"/>
      <c r="K31" s="1"/>
    </row>
    <row r="32" spans="1:11" ht="12.75" customHeight="1" x14ac:dyDescent="0.2">
      <c r="A32" s="188"/>
      <c r="B32" s="253"/>
      <c r="C32" s="192"/>
      <c r="D32" s="58"/>
      <c r="E32" s="60"/>
      <c r="F32" s="255"/>
      <c r="G32" s="278"/>
      <c r="H32" s="1"/>
      <c r="I32" s="1"/>
      <c r="J32" s="1"/>
      <c r="K32" s="1"/>
    </row>
    <row r="33" spans="1:11" ht="12.75" customHeight="1" x14ac:dyDescent="0.2">
      <c r="A33" s="188"/>
      <c r="B33" s="253"/>
      <c r="C33" s="188"/>
      <c r="D33" s="60"/>
      <c r="E33" s="303"/>
      <c r="F33" s="281"/>
      <c r="G33" s="256"/>
      <c r="H33" s="1"/>
      <c r="I33" s="1"/>
      <c r="J33" s="1"/>
      <c r="K33" s="1"/>
    </row>
    <row r="34" spans="1:11" ht="12.75" customHeight="1" x14ac:dyDescent="0.2">
      <c r="A34" s="188"/>
      <c r="B34" s="68"/>
      <c r="C34" s="190"/>
      <c r="D34" s="58"/>
      <c r="E34" s="303"/>
      <c r="F34" s="281"/>
      <c r="G34" s="256"/>
      <c r="H34" s="1"/>
      <c r="I34" s="1"/>
      <c r="J34" s="1"/>
      <c r="K34" s="1"/>
    </row>
    <row r="35" spans="1:11" ht="12.75" customHeight="1" x14ac:dyDescent="0.2">
      <c r="A35" s="188"/>
      <c r="B35" s="68"/>
      <c r="C35" s="56"/>
      <c r="D35" s="58"/>
      <c r="E35" s="303"/>
      <c r="F35" s="281"/>
      <c r="G35" s="256"/>
      <c r="H35" s="1"/>
      <c r="I35" s="1"/>
      <c r="J35" s="1"/>
      <c r="K35" s="1"/>
    </row>
    <row r="36" spans="1:11" ht="12.75" customHeight="1" x14ac:dyDescent="0.2">
      <c r="A36" s="188"/>
      <c r="B36" s="68"/>
      <c r="C36" s="56"/>
      <c r="D36" s="58"/>
      <c r="E36" s="303"/>
      <c r="F36" s="281"/>
      <c r="G36" s="256"/>
      <c r="H36" s="1"/>
      <c r="I36" s="1"/>
      <c r="J36" s="1"/>
      <c r="K36" s="1"/>
    </row>
    <row r="37" spans="1:11" ht="12.75" customHeight="1" x14ac:dyDescent="0.2">
      <c r="A37" s="192"/>
      <c r="B37" s="68"/>
      <c r="C37" s="192"/>
      <c r="D37" s="58"/>
      <c r="E37" s="303"/>
      <c r="F37" s="281"/>
      <c r="G37" s="256"/>
      <c r="H37" s="5"/>
      <c r="I37" s="5"/>
      <c r="J37" s="5"/>
      <c r="K37" s="5"/>
    </row>
    <row r="38" spans="1:11" ht="12.75" customHeight="1" x14ac:dyDescent="0.25">
      <c r="A38" s="206"/>
      <c r="B38" s="207"/>
      <c r="C38" s="207"/>
      <c r="D38" s="208"/>
      <c r="E38" s="209"/>
      <c r="F38" s="207"/>
      <c r="G38" s="284"/>
      <c r="H38" s="1"/>
      <c r="I38" s="1"/>
      <c r="J38" s="1"/>
      <c r="K38" s="1"/>
    </row>
    <row r="39" spans="1:11" ht="19.5" customHeight="1" x14ac:dyDescent="0.25">
      <c r="A39" s="212" t="s">
        <v>211</v>
      </c>
      <c r="B39" s="212"/>
      <c r="C39" s="212"/>
      <c r="D39" s="213"/>
      <c r="E39" s="214"/>
      <c r="F39" s="212"/>
      <c r="G39" s="285"/>
      <c r="H39" s="5"/>
      <c r="I39" s="5"/>
      <c r="J39" s="5"/>
      <c r="K39" s="5"/>
    </row>
    <row r="40" spans="1:11" ht="11.25" customHeight="1" x14ac:dyDescent="0.25">
      <c r="A40" s="5" t="s">
        <v>155</v>
      </c>
      <c r="B40" s="25"/>
      <c r="C40" s="25"/>
      <c r="D40" s="26"/>
      <c r="E40" s="27"/>
      <c r="F40" s="25"/>
      <c r="G40" s="45"/>
      <c r="H40" s="5"/>
      <c r="I40" s="5"/>
      <c r="J40" s="5"/>
      <c r="K40" s="5"/>
    </row>
    <row r="41" spans="1:11" ht="11.25" customHeight="1" x14ac:dyDescent="0.25">
      <c r="A41" s="1"/>
      <c r="B41" s="1"/>
      <c r="C41" s="1"/>
      <c r="D41" s="2"/>
      <c r="E41" s="3"/>
      <c r="F41" s="1"/>
      <c r="G41" s="38"/>
      <c r="H41" s="1"/>
      <c r="I41" s="1"/>
      <c r="J41" s="1"/>
      <c r="K41" s="1"/>
    </row>
    <row r="42" spans="1:11" ht="11.25" customHeight="1" x14ac:dyDescent="0.25">
      <c r="A42" s="1"/>
      <c r="B42" s="1"/>
      <c r="C42" s="1"/>
      <c r="D42" s="2"/>
      <c r="E42" s="3"/>
      <c r="F42" s="1"/>
      <c r="G42" s="38"/>
      <c r="H42" s="1"/>
      <c r="I42" s="1"/>
      <c r="J42" s="1"/>
      <c r="K42" s="1"/>
    </row>
    <row r="43" spans="1:11" ht="11.25" customHeight="1" x14ac:dyDescent="0.25">
      <c r="A43" s="1"/>
      <c r="B43" s="1"/>
      <c r="C43" s="1"/>
      <c r="D43" s="2"/>
      <c r="E43" s="3"/>
      <c r="F43" s="1"/>
      <c r="G43" s="38"/>
      <c r="H43" s="1"/>
      <c r="I43" s="1"/>
      <c r="J43" s="1"/>
      <c r="K43" s="1"/>
    </row>
    <row r="44" spans="1:11" ht="11.25" customHeight="1" x14ac:dyDescent="0.25">
      <c r="A44" s="1"/>
      <c r="B44" s="1"/>
      <c r="C44" s="1"/>
      <c r="D44" s="2"/>
      <c r="E44" s="3"/>
      <c r="F44" s="1"/>
      <c r="G44" s="38"/>
      <c r="H44" s="1"/>
      <c r="I44" s="1"/>
      <c r="J44" s="1"/>
      <c r="K44" s="1"/>
    </row>
    <row r="45" spans="1:11" ht="11.25" customHeight="1" x14ac:dyDescent="0.25">
      <c r="A45" s="1"/>
      <c r="B45" s="1"/>
      <c r="C45" s="1"/>
      <c r="D45" s="2"/>
      <c r="E45" s="3"/>
      <c r="F45" s="1"/>
      <c r="G45" s="38"/>
      <c r="H45" s="1"/>
      <c r="I45" s="1"/>
      <c r="J45" s="1"/>
      <c r="K45" s="1"/>
    </row>
    <row r="46" spans="1:11" ht="11.25" customHeight="1" x14ac:dyDescent="0.25">
      <c r="A46" s="1"/>
      <c r="B46" s="1"/>
      <c r="C46" s="1"/>
      <c r="D46" s="2"/>
      <c r="E46" s="3"/>
      <c r="F46" s="1"/>
      <c r="G46" s="38"/>
      <c r="H46" s="1"/>
      <c r="I46" s="1"/>
      <c r="J46" s="1"/>
      <c r="K46" s="1"/>
    </row>
    <row r="47" spans="1:11" ht="11.25" customHeight="1" x14ac:dyDescent="0.25">
      <c r="A47" s="1"/>
      <c r="B47" s="1"/>
      <c r="C47" s="1"/>
      <c r="D47" s="2"/>
      <c r="E47" s="3"/>
      <c r="F47" s="1"/>
      <c r="G47" s="38"/>
      <c r="H47" s="1"/>
      <c r="I47" s="1"/>
      <c r="J47" s="1"/>
      <c r="K47" s="1"/>
    </row>
    <row r="48" spans="1:11" ht="11.25" customHeight="1" x14ac:dyDescent="0.25">
      <c r="A48" s="1"/>
      <c r="B48" s="1"/>
      <c r="C48" s="1"/>
      <c r="D48" s="2"/>
      <c r="E48" s="3"/>
      <c r="F48" s="1"/>
      <c r="G48" s="38"/>
      <c r="H48" s="1"/>
      <c r="I48" s="1"/>
      <c r="J48" s="1"/>
      <c r="K48" s="1"/>
    </row>
    <row r="49" spans="1:11" ht="11.25" customHeight="1" x14ac:dyDescent="0.25">
      <c r="A49" s="1"/>
      <c r="B49" s="1"/>
      <c r="C49" s="1"/>
      <c r="D49" s="2"/>
      <c r="E49" s="3"/>
      <c r="F49" s="1"/>
      <c r="G49" s="38"/>
      <c r="H49" s="1"/>
      <c r="I49" s="1"/>
      <c r="J49" s="1"/>
      <c r="K49" s="1"/>
    </row>
    <row r="50" spans="1:11" ht="11.25" customHeight="1" x14ac:dyDescent="0.25">
      <c r="A50" s="1"/>
      <c r="B50" s="1"/>
      <c r="C50" s="1"/>
      <c r="D50" s="2"/>
      <c r="E50" s="3"/>
      <c r="F50" s="1"/>
      <c r="G50" s="38"/>
      <c r="H50" s="1"/>
      <c r="I50" s="1"/>
      <c r="J50" s="1"/>
      <c r="K50" s="1"/>
    </row>
    <row r="51" spans="1:11" ht="11.25" customHeight="1" x14ac:dyDescent="0.25">
      <c r="A51" s="1"/>
      <c r="B51" s="1"/>
      <c r="C51" s="1"/>
      <c r="D51" s="2"/>
      <c r="E51" s="3"/>
      <c r="F51" s="1"/>
      <c r="G51" s="38"/>
      <c r="H51" s="1"/>
      <c r="I51" s="1"/>
      <c r="J51" s="1"/>
      <c r="K51" s="1"/>
    </row>
    <row r="52" spans="1:11" ht="11.25" customHeight="1" x14ac:dyDescent="0.25">
      <c r="A52" s="1"/>
      <c r="B52" s="1"/>
      <c r="C52" s="1"/>
      <c r="D52" s="2"/>
      <c r="E52" s="3"/>
      <c r="F52" s="1"/>
      <c r="G52" s="38"/>
      <c r="H52" s="1"/>
      <c r="I52" s="1"/>
      <c r="J52" s="1"/>
      <c r="K52" s="1"/>
    </row>
    <row r="53" spans="1:11" ht="11.25" customHeight="1" x14ac:dyDescent="0.25">
      <c r="A53" s="1"/>
      <c r="B53" s="1"/>
      <c r="C53" s="1"/>
      <c r="D53" s="2"/>
      <c r="E53" s="3"/>
      <c r="F53" s="1"/>
      <c r="G53" s="38"/>
      <c r="H53" s="1"/>
      <c r="I53" s="1"/>
      <c r="J53" s="1"/>
      <c r="K53" s="1"/>
    </row>
    <row r="54" spans="1:11" ht="11.25" customHeight="1" x14ac:dyDescent="0.25">
      <c r="A54" s="1"/>
      <c r="B54" s="1"/>
      <c r="C54" s="1"/>
      <c r="D54" s="2"/>
      <c r="E54" s="3"/>
      <c r="F54" s="1"/>
      <c r="G54" s="38"/>
      <c r="H54" s="1"/>
      <c r="I54" s="1"/>
      <c r="J54" s="1"/>
      <c r="K54" s="1"/>
    </row>
    <row r="55" spans="1:11" ht="11.25" customHeight="1" x14ac:dyDescent="0.25">
      <c r="A55" s="1"/>
      <c r="B55" s="1"/>
      <c r="C55" s="1"/>
      <c r="D55" s="2"/>
      <c r="E55" s="3"/>
      <c r="F55" s="1"/>
      <c r="G55" s="38"/>
      <c r="H55" s="1"/>
      <c r="I55" s="1"/>
      <c r="J55" s="1"/>
      <c r="K55" s="1"/>
    </row>
    <row r="56" spans="1:11" ht="11.25" customHeight="1" x14ac:dyDescent="0.25">
      <c r="A56" s="1"/>
      <c r="B56" s="1"/>
      <c r="C56" s="1"/>
      <c r="D56" s="2"/>
      <c r="E56" s="3"/>
      <c r="F56" s="1"/>
      <c r="G56" s="38"/>
      <c r="H56" s="1"/>
      <c r="I56" s="1"/>
      <c r="J56" s="1"/>
      <c r="K56" s="1"/>
    </row>
    <row r="57" spans="1:11" ht="11.25" customHeight="1" x14ac:dyDescent="0.25">
      <c r="A57" s="1"/>
      <c r="B57" s="1"/>
      <c r="C57" s="1"/>
      <c r="D57" s="2"/>
      <c r="E57" s="3"/>
      <c r="F57" s="1"/>
      <c r="G57" s="38"/>
      <c r="H57" s="1"/>
      <c r="I57" s="1"/>
      <c r="J57" s="1"/>
      <c r="K57" s="1"/>
    </row>
    <row r="58" spans="1:11" ht="11.25" customHeight="1" x14ac:dyDescent="0.25">
      <c r="A58" s="1"/>
      <c r="B58" s="1"/>
      <c r="C58" s="1"/>
      <c r="D58" s="2"/>
      <c r="E58" s="3"/>
      <c r="F58" s="1"/>
      <c r="G58" s="38"/>
      <c r="H58" s="1"/>
      <c r="I58" s="1"/>
      <c r="J58" s="1"/>
      <c r="K58" s="1"/>
    </row>
    <row r="59" spans="1:11" ht="11.25" customHeight="1" x14ac:dyDescent="0.25">
      <c r="A59" s="1"/>
      <c r="B59" s="1"/>
      <c r="C59" s="1"/>
      <c r="D59" s="2"/>
      <c r="E59" s="3"/>
      <c r="F59" s="1"/>
      <c r="G59" s="38"/>
      <c r="H59" s="1"/>
      <c r="I59" s="1"/>
      <c r="J59" s="1"/>
      <c r="K59" s="1"/>
    </row>
    <row r="60" spans="1:11" ht="11.25" customHeight="1" x14ac:dyDescent="0.25">
      <c r="A60" s="1"/>
      <c r="B60" s="1"/>
      <c r="C60" s="1"/>
      <c r="D60" s="2"/>
      <c r="E60" s="3"/>
      <c r="F60" s="1"/>
      <c r="G60" s="38"/>
      <c r="H60" s="1"/>
      <c r="I60" s="1"/>
      <c r="J60" s="1"/>
      <c r="K60" s="1"/>
    </row>
    <row r="61" spans="1:11" ht="11.25" customHeight="1" x14ac:dyDescent="0.25">
      <c r="A61" s="1"/>
      <c r="B61" s="1"/>
      <c r="C61" s="1"/>
      <c r="D61" s="2"/>
      <c r="E61" s="3"/>
      <c r="F61" s="1"/>
      <c r="G61" s="38"/>
      <c r="H61" s="1"/>
      <c r="I61" s="1"/>
      <c r="J61" s="1"/>
      <c r="K61" s="1"/>
    </row>
    <row r="62" spans="1:11" ht="11.25" customHeight="1" x14ac:dyDescent="0.25">
      <c r="A62" s="1"/>
      <c r="B62" s="1"/>
      <c r="C62" s="1"/>
      <c r="D62" s="2"/>
      <c r="E62" s="3"/>
      <c r="F62" s="1"/>
      <c r="G62" s="38"/>
      <c r="H62" s="1"/>
      <c r="I62" s="1"/>
      <c r="J62" s="1"/>
      <c r="K62" s="1"/>
    </row>
    <row r="63" spans="1:11" ht="11.25" customHeight="1" x14ac:dyDescent="0.25">
      <c r="A63" s="1"/>
      <c r="B63" s="1"/>
      <c r="C63" s="1"/>
      <c r="D63" s="2"/>
      <c r="E63" s="3"/>
      <c r="F63" s="1"/>
      <c r="G63" s="38"/>
      <c r="H63" s="1"/>
      <c r="I63" s="1"/>
      <c r="J63" s="1"/>
      <c r="K63" s="1"/>
    </row>
    <row r="64" spans="1:11" ht="11.25" customHeight="1" x14ac:dyDescent="0.25">
      <c r="A64" s="1"/>
      <c r="B64" s="1"/>
      <c r="C64" s="1"/>
      <c r="D64" s="2"/>
      <c r="E64" s="3"/>
      <c r="F64" s="1"/>
      <c r="G64" s="38"/>
      <c r="H64" s="1"/>
      <c r="I64" s="1"/>
      <c r="J64" s="1"/>
      <c r="K64" s="1"/>
    </row>
    <row r="65" spans="1:11" ht="11.25" customHeight="1" x14ac:dyDescent="0.25">
      <c r="A65" s="1"/>
      <c r="B65" s="1"/>
      <c r="C65" s="1"/>
      <c r="D65" s="2"/>
      <c r="E65" s="3"/>
      <c r="F65" s="1"/>
      <c r="G65" s="38"/>
      <c r="H65" s="1"/>
      <c r="I65" s="1"/>
      <c r="J65" s="1"/>
      <c r="K65" s="1"/>
    </row>
    <row r="66" spans="1:11" ht="11.25" customHeight="1" x14ac:dyDescent="0.25">
      <c r="A66" s="1"/>
      <c r="B66" s="1"/>
      <c r="C66" s="1"/>
      <c r="D66" s="2"/>
      <c r="E66" s="3"/>
      <c r="F66" s="1"/>
      <c r="G66" s="38"/>
      <c r="H66" s="1"/>
      <c r="I66" s="1"/>
      <c r="J66" s="1"/>
      <c r="K66" s="1"/>
    </row>
    <row r="67" spans="1:11" ht="11.25" customHeight="1" x14ac:dyDescent="0.25">
      <c r="A67" s="1"/>
      <c r="B67" s="1"/>
      <c r="C67" s="1"/>
      <c r="D67" s="2"/>
      <c r="E67" s="3"/>
      <c r="F67" s="1"/>
      <c r="G67" s="38"/>
      <c r="H67" s="1"/>
      <c r="I67" s="1"/>
      <c r="J67" s="1"/>
      <c r="K67" s="1"/>
    </row>
    <row r="68" spans="1:11" ht="11.25" customHeight="1" x14ac:dyDescent="0.25">
      <c r="A68" s="1"/>
      <c r="B68" s="1"/>
      <c r="C68" s="1"/>
      <c r="D68" s="2"/>
      <c r="E68" s="3"/>
      <c r="F68" s="1"/>
      <c r="G68" s="38"/>
      <c r="H68" s="1"/>
      <c r="I68" s="1"/>
      <c r="J68" s="1"/>
      <c r="K68" s="1"/>
    </row>
    <row r="69" spans="1:11" ht="11.25" customHeight="1" x14ac:dyDescent="0.25">
      <c r="A69" s="1"/>
      <c r="B69" s="1"/>
      <c r="C69" s="1"/>
      <c r="D69" s="2"/>
      <c r="E69" s="3"/>
      <c r="F69" s="1"/>
      <c r="G69" s="38"/>
      <c r="H69" s="1"/>
      <c r="I69" s="1"/>
      <c r="J69" s="1"/>
      <c r="K69" s="1"/>
    </row>
    <row r="70" spans="1:11" ht="11.25" customHeight="1" x14ac:dyDescent="0.25">
      <c r="A70" s="1"/>
      <c r="B70" s="1"/>
      <c r="C70" s="1"/>
      <c r="D70" s="2"/>
      <c r="E70" s="3"/>
      <c r="F70" s="1"/>
      <c r="G70" s="38"/>
      <c r="H70" s="1"/>
      <c r="I70" s="1"/>
      <c r="J70" s="1"/>
      <c r="K70" s="1"/>
    </row>
    <row r="71" spans="1:11" ht="11.25" customHeight="1" x14ac:dyDescent="0.25">
      <c r="A71" s="1"/>
      <c r="B71" s="1"/>
      <c r="C71" s="1"/>
      <c r="D71" s="2"/>
      <c r="E71" s="3"/>
      <c r="F71" s="1"/>
      <c r="G71" s="38"/>
      <c r="H71" s="1"/>
      <c r="I71" s="1"/>
      <c r="J71" s="1"/>
      <c r="K71" s="1"/>
    </row>
    <row r="72" spans="1:11" ht="11.25" customHeight="1" x14ac:dyDescent="0.25">
      <c r="A72" s="1"/>
      <c r="B72" s="1"/>
      <c r="C72" s="1"/>
      <c r="D72" s="2"/>
      <c r="E72" s="3"/>
      <c r="F72" s="1"/>
      <c r="G72" s="38"/>
      <c r="H72" s="1"/>
      <c r="I72" s="1"/>
      <c r="J72" s="1"/>
      <c r="K72" s="1"/>
    </row>
    <row r="73" spans="1:11" ht="11.25" customHeight="1" x14ac:dyDescent="0.25">
      <c r="A73" s="1"/>
      <c r="B73" s="1"/>
      <c r="C73" s="1"/>
      <c r="D73" s="2"/>
      <c r="E73" s="3"/>
      <c r="F73" s="1"/>
      <c r="G73" s="38"/>
      <c r="H73" s="1"/>
      <c r="I73" s="1"/>
      <c r="J73" s="1"/>
      <c r="K73" s="1"/>
    </row>
    <row r="74" spans="1:11" ht="11.25" customHeight="1" x14ac:dyDescent="0.25">
      <c r="A74" s="1"/>
      <c r="B74" s="1"/>
      <c r="C74" s="1"/>
      <c r="D74" s="2"/>
      <c r="E74" s="3"/>
      <c r="F74" s="1"/>
      <c r="G74" s="38"/>
      <c r="H74" s="1"/>
      <c r="I74" s="1"/>
      <c r="J74" s="1"/>
      <c r="K74" s="1"/>
    </row>
    <row r="75" spans="1:11" ht="11.25" customHeight="1" x14ac:dyDescent="0.25">
      <c r="A75" s="1"/>
      <c r="B75" s="1"/>
      <c r="C75" s="1"/>
      <c r="D75" s="2"/>
      <c r="E75" s="3"/>
      <c r="F75" s="1"/>
      <c r="G75" s="38"/>
      <c r="H75" s="1"/>
      <c r="I75" s="1"/>
      <c r="J75" s="1"/>
      <c r="K75" s="1"/>
    </row>
    <row r="76" spans="1:11" ht="11.25" customHeight="1" x14ac:dyDescent="0.25">
      <c r="A76" s="1"/>
      <c r="B76" s="1"/>
      <c r="C76" s="1"/>
      <c r="D76" s="2"/>
      <c r="E76" s="3"/>
      <c r="F76" s="1"/>
      <c r="G76" s="38"/>
      <c r="H76" s="1"/>
      <c r="I76" s="1"/>
      <c r="J76" s="1"/>
      <c r="K76" s="1"/>
    </row>
    <row r="77" spans="1:11" ht="11.25" customHeight="1" x14ac:dyDescent="0.25">
      <c r="A77" s="1"/>
      <c r="B77" s="1"/>
      <c r="C77" s="1"/>
      <c r="D77" s="2"/>
      <c r="E77" s="3"/>
      <c r="F77" s="1"/>
      <c r="G77" s="38"/>
      <c r="H77" s="1"/>
      <c r="I77" s="1"/>
      <c r="J77" s="1"/>
      <c r="K77" s="1"/>
    </row>
    <row r="78" spans="1:11" ht="11.25" customHeight="1" x14ac:dyDescent="0.25">
      <c r="A78" s="1"/>
      <c r="B78" s="1"/>
      <c r="C78" s="1"/>
      <c r="D78" s="2"/>
      <c r="E78" s="3"/>
      <c r="F78" s="1"/>
      <c r="G78" s="38"/>
      <c r="H78" s="1"/>
      <c r="I78" s="1"/>
      <c r="J78" s="1"/>
      <c r="K78" s="1"/>
    </row>
  </sheetData>
  <mergeCells count="4">
    <mergeCell ref="B3:B4"/>
    <mergeCell ref="C3:C4"/>
    <mergeCell ref="D3:D4"/>
    <mergeCell ref="F3:F4"/>
  </mergeCells>
  <pageMargins left="0.70866141732283472" right="0.70866141732283472" top="0.74803149606299213" bottom="0.74803149606299213" header="0" footer="0"/>
  <pageSetup scale="91" orientation="portrait" r:id="rId1"/>
  <headerFooter>
    <oddHeader xml:space="preserve">&amp;CBOSHAKGE BRIDGE IN LIMPOPO PROVINCE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62"/>
  <sheetViews>
    <sheetView zoomScaleNormal="100" workbookViewId="0">
      <selection activeCell="M25" sqref="M25"/>
    </sheetView>
  </sheetViews>
  <sheetFormatPr defaultColWidth="14.42578125" defaultRowHeight="15" customHeight="1" x14ac:dyDescent="0.25"/>
  <cols>
    <col min="1" max="1" width="6.7109375" customWidth="1"/>
    <col min="2" max="2" width="8.85546875" bestFit="1" customWidth="1"/>
    <col min="3" max="3" width="39.7109375" customWidth="1"/>
    <col min="4" max="5" width="7.7109375" customWidth="1"/>
    <col min="6" max="6" width="11.7109375" customWidth="1"/>
    <col min="7" max="7" width="13.7109375" customWidth="1"/>
    <col min="8" max="9" width="8" customWidth="1"/>
  </cols>
  <sheetData>
    <row r="1" spans="1:9" ht="11.25" customHeight="1" x14ac:dyDescent="0.25">
      <c r="A1" s="1"/>
      <c r="B1" s="1"/>
      <c r="C1" s="1"/>
      <c r="D1" s="2"/>
      <c r="E1" s="3"/>
      <c r="F1" s="1"/>
      <c r="G1" s="28"/>
      <c r="H1" s="1"/>
      <c r="I1" s="1"/>
    </row>
    <row r="2" spans="1:9" ht="11.25" customHeight="1" x14ac:dyDescent="0.25">
      <c r="A2" s="1"/>
      <c r="B2" s="1"/>
      <c r="C2" s="1"/>
      <c r="D2" s="2"/>
      <c r="E2" s="3"/>
      <c r="F2" s="1"/>
      <c r="G2" s="28"/>
      <c r="H2" s="1"/>
      <c r="I2" s="1"/>
    </row>
    <row r="3" spans="1:9" ht="11.25" customHeight="1" x14ac:dyDescent="0.25">
      <c r="A3" s="240" t="str">
        <f>'1200'!A3</f>
        <v xml:space="preserve">SCHEDULE A: BOSHAKGE BRIDGE </v>
      </c>
      <c r="B3" s="240"/>
      <c r="C3" s="157"/>
      <c r="D3" s="158"/>
      <c r="E3" s="159"/>
      <c r="F3" s="631" t="s">
        <v>433</v>
      </c>
      <c r="G3" s="632"/>
      <c r="H3" s="157"/>
      <c r="I3" s="1"/>
    </row>
    <row r="4" spans="1:9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3" t="s">
        <v>5</v>
      </c>
      <c r="G4" s="241" t="s">
        <v>4</v>
      </c>
      <c r="H4" s="238"/>
      <c r="I4" s="8"/>
    </row>
    <row r="5" spans="1:9" ht="11.25" customHeight="1" thickBot="1" x14ac:dyDescent="0.3">
      <c r="A5" s="163" t="s">
        <v>6</v>
      </c>
      <c r="B5" s="635"/>
      <c r="C5" s="635"/>
      <c r="D5" s="635"/>
      <c r="E5" s="164" t="s">
        <v>7</v>
      </c>
      <c r="F5" s="635"/>
      <c r="G5" s="242" t="s">
        <v>8</v>
      </c>
      <c r="H5" s="238"/>
      <c r="I5" s="8"/>
    </row>
    <row r="6" spans="1:9" ht="12" customHeight="1" thickTop="1" x14ac:dyDescent="0.25">
      <c r="A6" s="172"/>
      <c r="B6" s="167"/>
      <c r="C6" s="167"/>
      <c r="D6" s="168"/>
      <c r="E6" s="169"/>
      <c r="F6" s="243"/>
      <c r="G6" s="244"/>
      <c r="H6" s="157"/>
      <c r="I6" s="1"/>
    </row>
    <row r="7" spans="1:9" ht="12" customHeight="1" x14ac:dyDescent="0.25">
      <c r="A7" s="172"/>
      <c r="B7" s="167"/>
      <c r="C7" s="167"/>
      <c r="D7" s="173"/>
      <c r="E7" s="173"/>
      <c r="F7" s="245"/>
      <c r="G7" s="246"/>
      <c r="H7" s="157"/>
      <c r="I7" s="1"/>
    </row>
    <row r="8" spans="1:9" ht="12" customHeight="1" x14ac:dyDescent="0.2">
      <c r="A8" s="176"/>
      <c r="B8" s="177"/>
      <c r="C8" s="178" t="s">
        <v>24</v>
      </c>
      <c r="D8" s="179"/>
      <c r="E8" s="60"/>
      <c r="F8" s="247"/>
      <c r="G8" s="248"/>
      <c r="H8" s="157"/>
      <c r="I8" s="1"/>
    </row>
    <row r="9" spans="1:9" ht="12" customHeight="1" x14ac:dyDescent="0.2">
      <c r="A9" s="182"/>
      <c r="B9" s="178"/>
      <c r="C9" s="183"/>
      <c r="D9" s="60"/>
      <c r="E9" s="60"/>
      <c r="F9" s="247"/>
      <c r="G9" s="248"/>
      <c r="H9" s="157"/>
      <c r="I9" s="1"/>
    </row>
    <row r="10" spans="1:9" ht="12" customHeight="1" x14ac:dyDescent="0.2">
      <c r="A10" s="184">
        <v>1300</v>
      </c>
      <c r="B10" s="178"/>
      <c r="C10" s="183" t="s">
        <v>25</v>
      </c>
      <c r="D10" s="185"/>
      <c r="E10" s="185"/>
      <c r="F10" s="249"/>
      <c r="G10" s="248"/>
      <c r="H10" s="157"/>
      <c r="I10" s="1"/>
    </row>
    <row r="11" spans="1:9" ht="12" customHeight="1" x14ac:dyDescent="0.2">
      <c r="A11" s="187"/>
      <c r="B11" s="178"/>
      <c r="C11" s="183" t="s">
        <v>26</v>
      </c>
      <c r="D11" s="185"/>
      <c r="E11" s="185"/>
      <c r="F11" s="249"/>
      <c r="G11" s="248"/>
      <c r="H11" s="157"/>
      <c r="I11" s="1"/>
    </row>
    <row r="12" spans="1:9" ht="12" customHeight="1" x14ac:dyDescent="0.2">
      <c r="A12" s="187"/>
      <c r="B12" s="250"/>
      <c r="C12" s="251"/>
      <c r="D12" s="185"/>
      <c r="E12" s="185"/>
      <c r="F12" s="252"/>
      <c r="G12" s="248"/>
      <c r="H12" s="157"/>
      <c r="I12" s="1"/>
    </row>
    <row r="13" spans="1:9" ht="12" customHeight="1" x14ac:dyDescent="0.2">
      <c r="A13" s="188">
        <v>13.01</v>
      </c>
      <c r="B13" s="253"/>
      <c r="C13" s="188" t="s">
        <v>27</v>
      </c>
      <c r="D13" s="60"/>
      <c r="E13" s="60"/>
      <c r="F13" s="61"/>
      <c r="G13" s="254"/>
      <c r="H13" s="156"/>
      <c r="I13" s="5"/>
    </row>
    <row r="14" spans="1:9" ht="12" customHeight="1" x14ac:dyDescent="0.2">
      <c r="A14" s="192"/>
      <c r="B14" s="68"/>
      <c r="C14" s="192"/>
      <c r="D14" s="60"/>
      <c r="E14" s="60"/>
      <c r="F14" s="61"/>
      <c r="G14" s="254"/>
      <c r="H14" s="156"/>
      <c r="I14" s="5"/>
    </row>
    <row r="15" spans="1:9" ht="12" customHeight="1" x14ac:dyDescent="0.2">
      <c r="A15" s="188"/>
      <c r="B15" s="68"/>
      <c r="C15" s="192" t="s">
        <v>28</v>
      </c>
      <c r="D15" s="185" t="s">
        <v>29</v>
      </c>
      <c r="E15" s="60">
        <v>1</v>
      </c>
      <c r="F15" s="61"/>
      <c r="G15" s="254"/>
      <c r="H15" s="156"/>
      <c r="I15" s="5"/>
    </row>
    <row r="16" spans="1:9" ht="12" customHeight="1" x14ac:dyDescent="0.2">
      <c r="A16" s="188"/>
      <c r="B16" s="68"/>
      <c r="C16" s="192"/>
      <c r="D16" s="60"/>
      <c r="E16" s="60"/>
      <c r="F16" s="61"/>
      <c r="G16" s="254"/>
      <c r="H16" s="156"/>
      <c r="I16" s="5"/>
    </row>
    <row r="17" spans="1:9" ht="12" customHeight="1" x14ac:dyDescent="0.2">
      <c r="A17" s="188"/>
      <c r="B17" s="68"/>
      <c r="C17" s="192" t="s">
        <v>30</v>
      </c>
      <c r="D17" s="185" t="s">
        <v>29</v>
      </c>
      <c r="E17" s="60">
        <v>1</v>
      </c>
      <c r="F17" s="61"/>
      <c r="G17" s="254"/>
      <c r="H17" s="157"/>
      <c r="I17" s="1"/>
    </row>
    <row r="18" spans="1:9" ht="12" customHeight="1" x14ac:dyDescent="0.2">
      <c r="A18" s="188"/>
      <c r="B18" s="68"/>
      <c r="C18" s="192"/>
      <c r="D18" s="60"/>
      <c r="E18" s="60"/>
      <c r="F18" s="61"/>
      <c r="G18" s="254"/>
      <c r="H18" s="157"/>
      <c r="I18" s="1"/>
    </row>
    <row r="19" spans="1:9" ht="12" customHeight="1" x14ac:dyDescent="0.2">
      <c r="A19" s="188"/>
      <c r="B19" s="68"/>
      <c r="C19" s="192" t="s">
        <v>31</v>
      </c>
      <c r="D19" s="185" t="s">
        <v>396</v>
      </c>
      <c r="E19" s="60">
        <v>12</v>
      </c>
      <c r="F19" s="61"/>
      <c r="G19" s="254"/>
      <c r="H19" s="157"/>
      <c r="I19" s="1"/>
    </row>
    <row r="20" spans="1:9" ht="12" customHeight="1" x14ac:dyDescent="0.2">
      <c r="A20" s="188"/>
      <c r="B20" s="68"/>
      <c r="C20" s="60"/>
      <c r="D20" s="60"/>
      <c r="E20" s="255"/>
      <c r="F20" s="256"/>
      <c r="G20" s="257"/>
      <c r="H20" s="157"/>
      <c r="I20" s="1"/>
    </row>
    <row r="21" spans="1:9" ht="14.25" customHeight="1" x14ac:dyDescent="0.25">
      <c r="A21" s="192"/>
      <c r="B21" s="196"/>
      <c r="C21" s="606" t="s">
        <v>569</v>
      </c>
      <c r="D21" s="607"/>
      <c r="E21" s="608"/>
      <c r="F21" s="609"/>
      <c r="G21" s="609"/>
      <c r="H21" s="157"/>
      <c r="I21" s="1"/>
    </row>
    <row r="22" spans="1:9" ht="12" customHeight="1" x14ac:dyDescent="0.25">
      <c r="A22" s="188"/>
      <c r="B22" s="196"/>
      <c r="C22" s="611" t="s">
        <v>570</v>
      </c>
      <c r="D22" s="612" t="s">
        <v>6</v>
      </c>
      <c r="E22" s="613">
        <v>1</v>
      </c>
      <c r="F22" s="614"/>
      <c r="G22" s="615"/>
      <c r="H22" s="157"/>
      <c r="I22" s="1"/>
    </row>
    <row r="23" spans="1:9" ht="12" customHeight="1" x14ac:dyDescent="0.25">
      <c r="A23" s="188"/>
      <c r="B23" s="196"/>
      <c r="C23" s="606" t="s">
        <v>571</v>
      </c>
      <c r="D23" s="607" t="s">
        <v>6</v>
      </c>
      <c r="E23" s="608">
        <v>1</v>
      </c>
      <c r="F23" s="610"/>
      <c r="G23" s="609"/>
      <c r="H23" s="157"/>
      <c r="I23" s="1"/>
    </row>
    <row r="24" spans="1:9" ht="12" customHeight="1" x14ac:dyDescent="0.25">
      <c r="A24" s="258"/>
      <c r="B24" s="259"/>
      <c r="C24" s="259"/>
      <c r="D24" s="260"/>
      <c r="E24" s="198"/>
      <c r="F24" s="259"/>
      <c r="G24" s="261"/>
      <c r="H24" s="157"/>
      <c r="I24" s="1"/>
    </row>
    <row r="25" spans="1:9" ht="12" customHeight="1" x14ac:dyDescent="0.25">
      <c r="A25" s="258"/>
      <c r="B25" s="259"/>
      <c r="C25" s="259"/>
      <c r="D25" s="260"/>
      <c r="E25" s="198"/>
      <c r="F25" s="259"/>
      <c r="G25" s="261"/>
      <c r="H25" s="157"/>
      <c r="I25" s="1"/>
    </row>
    <row r="26" spans="1:9" ht="12" customHeight="1" thickBot="1" x14ac:dyDescent="0.3">
      <c r="A26" s="206"/>
      <c r="B26" s="207"/>
      <c r="C26" s="207"/>
      <c r="D26" s="208"/>
      <c r="E26" s="209"/>
      <c r="F26" s="207"/>
      <c r="G26" s="262"/>
      <c r="H26" s="157"/>
      <c r="I26" s="1"/>
    </row>
    <row r="27" spans="1:9" ht="19.5" customHeight="1" thickTop="1" x14ac:dyDescent="0.25">
      <c r="A27" s="212" t="s">
        <v>32</v>
      </c>
      <c r="B27" s="212"/>
      <c r="C27" s="212"/>
      <c r="D27" s="213"/>
      <c r="E27" s="214"/>
      <c r="F27" s="212"/>
      <c r="G27" s="263"/>
      <c r="H27" s="156"/>
      <c r="I27" s="5"/>
    </row>
    <row r="28" spans="1:9" ht="11.25" customHeight="1" x14ac:dyDescent="0.25">
      <c r="A28" s="5"/>
      <c r="B28" s="25"/>
      <c r="C28" s="25"/>
      <c r="D28" s="26"/>
      <c r="E28" s="27"/>
      <c r="F28" s="25"/>
      <c r="G28" s="37"/>
      <c r="H28" s="5"/>
      <c r="I28" s="5"/>
    </row>
    <row r="29" spans="1:9" ht="11.25" customHeight="1" x14ac:dyDescent="0.25">
      <c r="A29" s="1"/>
      <c r="B29" s="1"/>
      <c r="C29" s="1"/>
      <c r="D29" s="2"/>
      <c r="E29" s="3"/>
      <c r="F29" s="1"/>
      <c r="G29" s="28"/>
      <c r="H29" s="1"/>
      <c r="I29" s="1"/>
    </row>
    <row r="30" spans="1:9" ht="11.25" customHeight="1" x14ac:dyDescent="0.25">
      <c r="A30" s="1"/>
      <c r="B30" s="1"/>
      <c r="C30" s="1"/>
      <c r="D30" s="2"/>
      <c r="E30" s="3"/>
      <c r="F30" s="1"/>
      <c r="G30" s="28"/>
      <c r="H30" s="1"/>
      <c r="I30" s="1"/>
    </row>
    <row r="31" spans="1:9" ht="11.25" customHeight="1" x14ac:dyDescent="0.25">
      <c r="A31" s="1"/>
      <c r="B31" s="1"/>
      <c r="C31" s="1"/>
      <c r="D31" s="2"/>
      <c r="E31" s="3"/>
      <c r="F31" s="1"/>
      <c r="G31" s="28"/>
      <c r="H31" s="1"/>
      <c r="I31" s="1"/>
    </row>
    <row r="32" spans="1:9" ht="11.25" customHeight="1" x14ac:dyDescent="0.25">
      <c r="A32" s="1"/>
      <c r="B32" s="1"/>
      <c r="C32" s="1"/>
      <c r="D32" s="2"/>
      <c r="E32" s="3"/>
      <c r="F32" s="1"/>
      <c r="G32" s="28"/>
      <c r="H32" s="1"/>
      <c r="I32" s="1"/>
    </row>
    <row r="33" spans="1:9" ht="11.25" customHeight="1" x14ac:dyDescent="0.25">
      <c r="A33" s="1"/>
      <c r="B33" s="1"/>
      <c r="C33" s="1"/>
      <c r="D33" s="2"/>
      <c r="E33" s="3"/>
      <c r="F33" s="1"/>
      <c r="G33" s="28"/>
      <c r="H33" s="1"/>
      <c r="I33" s="1"/>
    </row>
    <row r="34" spans="1:9" ht="11.25" customHeight="1" x14ac:dyDescent="0.25">
      <c r="A34" s="1"/>
      <c r="B34" s="1"/>
      <c r="C34" s="1"/>
      <c r="D34" s="2"/>
      <c r="E34" s="3"/>
      <c r="F34" s="1"/>
      <c r="G34" s="28"/>
      <c r="H34" s="1"/>
      <c r="I34" s="1"/>
    </row>
    <row r="35" spans="1:9" ht="11.25" customHeight="1" x14ac:dyDescent="0.25">
      <c r="A35" s="1"/>
      <c r="B35" s="1"/>
      <c r="C35" s="1"/>
      <c r="D35" s="2"/>
      <c r="E35" s="3"/>
      <c r="F35" s="1"/>
      <c r="G35" s="28"/>
      <c r="H35" s="1"/>
      <c r="I35" s="1"/>
    </row>
    <row r="36" spans="1:9" ht="11.25" customHeight="1" x14ac:dyDescent="0.25">
      <c r="A36" s="1"/>
      <c r="B36" s="1"/>
      <c r="C36" s="1"/>
      <c r="D36" s="2"/>
      <c r="E36" s="3"/>
      <c r="F36" s="1"/>
      <c r="G36" s="28"/>
      <c r="H36" s="1"/>
      <c r="I36" s="1"/>
    </row>
    <row r="37" spans="1:9" ht="11.25" customHeight="1" x14ac:dyDescent="0.25">
      <c r="A37" s="1"/>
      <c r="B37" s="1"/>
      <c r="C37" s="1"/>
      <c r="D37" s="2"/>
      <c r="E37" s="3"/>
      <c r="F37" s="1"/>
      <c r="G37" s="28"/>
      <c r="H37" s="1"/>
      <c r="I37" s="1"/>
    </row>
    <row r="38" spans="1:9" ht="11.25" customHeight="1" x14ac:dyDescent="0.25">
      <c r="A38" s="1"/>
      <c r="B38" s="1"/>
      <c r="C38" s="1"/>
      <c r="D38" s="2"/>
      <c r="E38" s="3"/>
      <c r="F38" s="1"/>
      <c r="G38" s="28"/>
      <c r="H38" s="1"/>
      <c r="I38" s="1"/>
    </row>
    <row r="39" spans="1:9" ht="11.25" customHeight="1" x14ac:dyDescent="0.25">
      <c r="A39" s="1"/>
      <c r="B39" s="1"/>
      <c r="C39" s="1"/>
      <c r="D39" s="2"/>
      <c r="E39" s="3"/>
      <c r="F39" s="1"/>
      <c r="G39" s="28"/>
      <c r="H39" s="1"/>
      <c r="I39" s="1"/>
    </row>
    <row r="40" spans="1:9" ht="11.25" customHeight="1" x14ac:dyDescent="0.25">
      <c r="A40" s="1"/>
      <c r="B40" s="1"/>
      <c r="C40" s="1"/>
      <c r="D40" s="2"/>
      <c r="E40" s="3"/>
      <c r="F40" s="1"/>
      <c r="G40" s="28"/>
      <c r="H40" s="1"/>
      <c r="I40" s="1"/>
    </row>
    <row r="41" spans="1:9" ht="11.25" customHeight="1" x14ac:dyDescent="0.25">
      <c r="A41" s="1"/>
      <c r="B41" s="1"/>
      <c r="C41" s="1"/>
      <c r="D41" s="2"/>
      <c r="E41" s="3"/>
      <c r="F41" s="1"/>
      <c r="G41" s="28"/>
      <c r="H41" s="1"/>
      <c r="I41" s="1"/>
    </row>
    <row r="42" spans="1:9" ht="11.25" customHeight="1" x14ac:dyDescent="0.25">
      <c r="A42" s="1"/>
      <c r="B42" s="1"/>
      <c r="C42" s="1"/>
      <c r="D42" s="2"/>
      <c r="E42" s="3"/>
      <c r="F42" s="1"/>
      <c r="G42" s="28"/>
      <c r="H42" s="1"/>
      <c r="I42" s="1"/>
    </row>
    <row r="43" spans="1:9" ht="11.25" customHeight="1" x14ac:dyDescent="0.25">
      <c r="A43" s="1"/>
      <c r="B43" s="1"/>
      <c r="C43" s="1"/>
      <c r="D43" s="2"/>
      <c r="E43" s="3"/>
      <c r="F43" s="1"/>
      <c r="G43" s="28"/>
      <c r="H43" s="1"/>
      <c r="I43" s="1"/>
    </row>
    <row r="44" spans="1:9" ht="11.25" customHeight="1" x14ac:dyDescent="0.25">
      <c r="A44" s="1"/>
      <c r="B44" s="1"/>
      <c r="C44" s="1"/>
      <c r="D44" s="2"/>
      <c r="E44" s="3"/>
      <c r="F44" s="1"/>
      <c r="G44" s="28"/>
      <c r="H44" s="1"/>
      <c r="I44" s="1"/>
    </row>
    <row r="45" spans="1:9" ht="11.25" customHeight="1" x14ac:dyDescent="0.25">
      <c r="A45" s="1"/>
      <c r="B45" s="1"/>
      <c r="C45" s="1"/>
      <c r="D45" s="2"/>
      <c r="E45" s="3"/>
      <c r="F45" s="1"/>
      <c r="G45" s="28"/>
      <c r="H45" s="1"/>
      <c r="I45" s="1"/>
    </row>
    <row r="46" spans="1:9" ht="11.25" customHeight="1" x14ac:dyDescent="0.25">
      <c r="A46" s="1"/>
      <c r="B46" s="1"/>
      <c r="C46" s="1"/>
      <c r="D46" s="2"/>
      <c r="E46" s="3"/>
      <c r="F46" s="1"/>
      <c r="G46" s="28"/>
      <c r="H46" s="1"/>
      <c r="I46" s="1"/>
    </row>
    <row r="47" spans="1:9" ht="11.25" customHeight="1" x14ac:dyDescent="0.25">
      <c r="A47" s="1"/>
      <c r="B47" s="1"/>
      <c r="C47" s="1"/>
      <c r="D47" s="2"/>
      <c r="E47" s="3"/>
      <c r="F47" s="1"/>
      <c r="G47" s="28"/>
      <c r="H47" s="1"/>
      <c r="I47" s="1"/>
    </row>
    <row r="48" spans="1:9" ht="11.25" customHeight="1" x14ac:dyDescent="0.25">
      <c r="A48" s="1"/>
      <c r="B48" s="1"/>
      <c r="C48" s="1"/>
      <c r="D48" s="2"/>
      <c r="E48" s="3"/>
      <c r="F48" s="1"/>
      <c r="G48" s="28"/>
      <c r="H48" s="1"/>
      <c r="I48" s="1"/>
    </row>
    <row r="49" spans="1:9" ht="11.25" customHeight="1" x14ac:dyDescent="0.25">
      <c r="A49" s="1"/>
      <c r="B49" s="1"/>
      <c r="C49" s="1"/>
      <c r="D49" s="2"/>
      <c r="E49" s="3"/>
      <c r="F49" s="1"/>
      <c r="G49" s="28"/>
      <c r="H49" s="1"/>
      <c r="I49" s="1"/>
    </row>
    <row r="50" spans="1:9" ht="11.25" customHeight="1" x14ac:dyDescent="0.25">
      <c r="A50" s="1"/>
      <c r="B50" s="1"/>
      <c r="C50" s="1"/>
      <c r="D50" s="2"/>
      <c r="E50" s="3"/>
      <c r="F50" s="1"/>
      <c r="G50" s="28"/>
      <c r="H50" s="1"/>
      <c r="I50" s="1"/>
    </row>
    <row r="51" spans="1:9" ht="11.25" customHeight="1" x14ac:dyDescent="0.25">
      <c r="A51" s="1"/>
      <c r="B51" s="1"/>
      <c r="C51" s="1"/>
      <c r="D51" s="2"/>
      <c r="E51" s="3"/>
      <c r="F51" s="1"/>
      <c r="G51" s="28"/>
      <c r="H51" s="1"/>
      <c r="I51" s="1"/>
    </row>
    <row r="52" spans="1:9" ht="11.25" customHeight="1" x14ac:dyDescent="0.25">
      <c r="A52" s="1"/>
      <c r="B52" s="1"/>
      <c r="C52" s="1"/>
      <c r="D52" s="2"/>
      <c r="E52" s="3"/>
      <c r="F52" s="1"/>
      <c r="G52" s="28"/>
      <c r="H52" s="1"/>
      <c r="I52" s="1"/>
    </row>
    <row r="53" spans="1:9" ht="11.25" customHeight="1" x14ac:dyDescent="0.25">
      <c r="A53" s="1"/>
      <c r="B53" s="1"/>
      <c r="C53" s="1"/>
      <c r="D53" s="2"/>
      <c r="E53" s="3"/>
      <c r="F53" s="1"/>
      <c r="G53" s="28"/>
      <c r="H53" s="1"/>
      <c r="I53" s="1"/>
    </row>
    <row r="54" spans="1:9" ht="11.25" customHeight="1" x14ac:dyDescent="0.25">
      <c r="A54" s="1"/>
      <c r="B54" s="1"/>
      <c r="C54" s="1"/>
      <c r="D54" s="2"/>
      <c r="E54" s="3"/>
      <c r="F54" s="1"/>
      <c r="G54" s="28"/>
      <c r="H54" s="1"/>
      <c r="I54" s="1"/>
    </row>
    <row r="55" spans="1:9" ht="11.25" customHeight="1" x14ac:dyDescent="0.25">
      <c r="A55" s="1"/>
      <c r="B55" s="1"/>
      <c r="C55" s="1"/>
      <c r="D55" s="2"/>
      <c r="E55" s="3"/>
      <c r="F55" s="1"/>
      <c r="G55" s="28"/>
      <c r="H55" s="1"/>
      <c r="I55" s="1"/>
    </row>
    <row r="56" spans="1:9" ht="11.25" customHeight="1" x14ac:dyDescent="0.25">
      <c r="A56" s="1"/>
      <c r="B56" s="1"/>
      <c r="C56" s="1"/>
      <c r="D56" s="2"/>
      <c r="E56" s="3"/>
      <c r="F56" s="1"/>
      <c r="G56" s="28"/>
      <c r="H56" s="1"/>
      <c r="I56" s="1"/>
    </row>
    <row r="57" spans="1:9" ht="11.25" customHeight="1" x14ac:dyDescent="0.25">
      <c r="A57" s="1"/>
      <c r="B57" s="1"/>
      <c r="C57" s="1"/>
      <c r="D57" s="2"/>
      <c r="E57" s="3"/>
      <c r="F57" s="1"/>
      <c r="G57" s="28"/>
      <c r="H57" s="1"/>
      <c r="I57" s="1"/>
    </row>
    <row r="58" spans="1:9" ht="11.25" customHeight="1" x14ac:dyDescent="0.25">
      <c r="A58" s="1"/>
      <c r="B58" s="1"/>
      <c r="C58" s="1"/>
      <c r="D58" s="2"/>
      <c r="E58" s="3"/>
      <c r="F58" s="1"/>
      <c r="G58" s="28"/>
      <c r="H58" s="1"/>
      <c r="I58" s="1"/>
    </row>
    <row r="59" spans="1:9" ht="11.25" customHeight="1" x14ac:dyDescent="0.25">
      <c r="A59" s="1"/>
      <c r="B59" s="1"/>
      <c r="C59" s="1"/>
      <c r="D59" s="2"/>
      <c r="E59" s="3"/>
      <c r="F59" s="1"/>
      <c r="G59" s="28"/>
      <c r="H59" s="1"/>
      <c r="I59" s="1"/>
    </row>
    <row r="60" spans="1:9" ht="11.25" customHeight="1" x14ac:dyDescent="0.25">
      <c r="A60" s="1"/>
      <c r="B60" s="1"/>
      <c r="C60" s="1"/>
      <c r="D60" s="2"/>
      <c r="E60" s="3"/>
      <c r="F60" s="1"/>
      <c r="G60" s="28"/>
      <c r="H60" s="1"/>
      <c r="I60" s="1"/>
    </row>
    <row r="61" spans="1:9" ht="11.25" customHeight="1" x14ac:dyDescent="0.25">
      <c r="A61" s="1"/>
      <c r="B61" s="1"/>
      <c r="C61" s="1"/>
      <c r="D61" s="2"/>
      <c r="E61" s="3"/>
      <c r="F61" s="1"/>
      <c r="G61" s="28"/>
      <c r="H61" s="1"/>
      <c r="I61" s="1"/>
    </row>
    <row r="62" spans="1:9" ht="11.25" customHeight="1" x14ac:dyDescent="0.25">
      <c r="A62" s="1"/>
      <c r="B62" s="1"/>
      <c r="C62" s="1"/>
      <c r="D62" s="2"/>
      <c r="E62" s="3"/>
      <c r="F62" s="1"/>
      <c r="G62" s="28"/>
      <c r="H62" s="1"/>
      <c r="I62" s="1"/>
    </row>
  </sheetData>
  <mergeCells count="5">
    <mergeCell ref="F3:G3"/>
    <mergeCell ref="B4:B5"/>
    <mergeCell ref="C4:C5"/>
    <mergeCell ref="D4:D5"/>
    <mergeCell ref="F4:F5"/>
  </mergeCells>
  <pageMargins left="0.70866141732283472" right="0.70866141732283472" top="0.74803149606299213" bottom="0.74803149606299213" header="0" footer="0"/>
  <pageSetup scale="92" orientation="portrait" r:id="rId1"/>
  <headerFooter>
    <oddHeader xml:space="preserve">&amp;CBOSHAKGE BRIDGE IN LIMPOPO PROVINCE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76DC-D945-45B8-AC9A-8B31EC7E2ED2}">
  <sheetPr>
    <tabColor rgb="FFFF0000"/>
  </sheetPr>
  <dimension ref="A1:I123"/>
  <sheetViews>
    <sheetView tabSelected="1" workbookViewId="0">
      <selection activeCell="C114" sqref="C114"/>
    </sheetView>
  </sheetViews>
  <sheetFormatPr defaultColWidth="14.42578125" defaultRowHeight="15" x14ac:dyDescent="0.25"/>
  <cols>
    <col min="1" max="1" width="6.7109375" customWidth="1"/>
    <col min="2" max="2" width="10.7109375" customWidth="1"/>
    <col min="3" max="3" width="40.7109375" customWidth="1"/>
    <col min="4" max="5" width="7.7109375" customWidth="1"/>
    <col min="6" max="6" width="11.7109375" customWidth="1"/>
    <col min="7" max="7" width="12.7109375" customWidth="1"/>
    <col min="8" max="9" width="8" customWidth="1"/>
  </cols>
  <sheetData>
    <row r="1" spans="1:9" ht="11.25" customHeight="1" x14ac:dyDescent="0.25">
      <c r="A1" s="1"/>
      <c r="B1" s="1"/>
      <c r="C1" s="1"/>
      <c r="D1" s="2"/>
      <c r="E1" s="3"/>
      <c r="F1" s="1"/>
      <c r="G1" s="38"/>
      <c r="H1" s="1"/>
      <c r="I1" s="1"/>
    </row>
    <row r="2" spans="1:9" ht="11.25" customHeight="1" x14ac:dyDescent="0.25">
      <c r="A2" s="156" t="str">
        <f>'1300'!A3</f>
        <v xml:space="preserve">SCHEDULE A: BOSHAKGE BRIDGE </v>
      </c>
      <c r="B2" s="157"/>
      <c r="C2" s="157"/>
      <c r="D2" s="158"/>
      <c r="E2" s="159"/>
      <c r="F2" s="157"/>
      <c r="G2" s="264"/>
      <c r="H2" s="157"/>
      <c r="I2" s="1"/>
    </row>
    <row r="3" spans="1:9" ht="11.25" customHeight="1" x14ac:dyDescent="0.25">
      <c r="A3" s="156"/>
      <c r="B3" s="157"/>
      <c r="C3" s="157"/>
      <c r="D3" s="158"/>
      <c r="E3" s="159"/>
      <c r="F3" s="631" t="s">
        <v>433</v>
      </c>
      <c r="G3" s="632"/>
      <c r="H3" s="157"/>
      <c r="I3" s="1"/>
    </row>
    <row r="4" spans="1:9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3" t="s">
        <v>5</v>
      </c>
      <c r="G4" s="265" t="s">
        <v>4</v>
      </c>
      <c r="H4" s="238"/>
      <c r="I4" s="8"/>
    </row>
    <row r="5" spans="1:9" ht="11.25" customHeight="1" thickBot="1" x14ac:dyDescent="0.3">
      <c r="A5" s="163" t="s">
        <v>6</v>
      </c>
      <c r="B5" s="635"/>
      <c r="C5" s="635"/>
      <c r="D5" s="635"/>
      <c r="E5" s="164" t="s">
        <v>7</v>
      </c>
      <c r="F5" s="635"/>
      <c r="G5" s="266" t="s">
        <v>8</v>
      </c>
      <c r="H5" s="238"/>
      <c r="I5" s="8"/>
    </row>
    <row r="6" spans="1:9" ht="12.75" customHeight="1" thickTop="1" x14ac:dyDescent="0.25">
      <c r="A6" s="172"/>
      <c r="B6" s="167"/>
      <c r="C6" s="167"/>
      <c r="D6" s="168"/>
      <c r="E6" s="169"/>
      <c r="F6" s="243"/>
      <c r="G6" s="244"/>
      <c r="H6" s="157"/>
      <c r="I6" s="1"/>
    </row>
    <row r="7" spans="1:9" ht="12.75" customHeight="1" x14ac:dyDescent="0.2">
      <c r="A7" s="176"/>
      <c r="B7" s="177"/>
      <c r="C7" s="178" t="s">
        <v>33</v>
      </c>
      <c r="D7" s="179"/>
      <c r="E7" s="60"/>
      <c r="F7" s="247"/>
      <c r="G7" s="248"/>
      <c r="H7" s="157"/>
      <c r="I7" s="1"/>
    </row>
    <row r="8" spans="1:9" ht="12.75" customHeight="1" x14ac:dyDescent="0.2">
      <c r="A8" s="182"/>
      <c r="B8" s="178"/>
      <c r="C8" s="183"/>
      <c r="D8" s="60"/>
      <c r="E8" s="60"/>
      <c r="F8" s="247"/>
      <c r="G8" s="248"/>
      <c r="H8" s="157"/>
      <c r="I8" s="1"/>
    </row>
    <row r="9" spans="1:9" ht="12.75" customHeight="1" x14ac:dyDescent="0.2">
      <c r="A9" s="184">
        <v>1400</v>
      </c>
      <c r="B9" s="178"/>
      <c r="C9" s="183" t="s">
        <v>34</v>
      </c>
      <c r="D9" s="185"/>
      <c r="E9" s="185"/>
      <c r="F9" s="249"/>
      <c r="G9" s="248"/>
      <c r="H9" s="157"/>
      <c r="I9" s="1"/>
    </row>
    <row r="10" spans="1:9" ht="12.75" customHeight="1" x14ac:dyDescent="0.2">
      <c r="A10" s="187"/>
      <c r="B10" s="178"/>
      <c r="C10" s="183" t="s">
        <v>35</v>
      </c>
      <c r="D10" s="185"/>
      <c r="E10" s="185"/>
      <c r="F10" s="249"/>
      <c r="G10" s="248"/>
      <c r="H10" s="157"/>
      <c r="I10" s="1"/>
    </row>
    <row r="11" spans="1:9" ht="12.75" customHeight="1" x14ac:dyDescent="0.2">
      <c r="A11" s="187"/>
      <c r="B11" s="250"/>
      <c r="C11" s="251"/>
      <c r="D11" s="185"/>
      <c r="E11" s="185"/>
      <c r="F11" s="252"/>
      <c r="G11" s="248"/>
      <c r="H11" s="157"/>
      <c r="I11" s="1"/>
    </row>
    <row r="12" spans="1:9" ht="12.75" customHeight="1" x14ac:dyDescent="0.2">
      <c r="A12" s="188">
        <v>14.01</v>
      </c>
      <c r="B12" s="253"/>
      <c r="C12" s="190" t="s">
        <v>36</v>
      </c>
      <c r="D12" s="58"/>
      <c r="E12" s="58"/>
      <c r="F12" s="267"/>
      <c r="G12" s="268"/>
      <c r="H12" s="156"/>
      <c r="I12" s="5"/>
    </row>
    <row r="13" spans="1:9" ht="12.75" customHeight="1" x14ac:dyDescent="0.2">
      <c r="A13" s="192"/>
      <c r="B13" s="68"/>
      <c r="C13" s="56"/>
      <c r="D13" s="58"/>
      <c r="E13" s="58"/>
      <c r="F13" s="267"/>
      <c r="G13" s="268"/>
      <c r="H13" s="156"/>
      <c r="I13" s="5"/>
    </row>
    <row r="14" spans="1:9" ht="12.75" customHeight="1" x14ac:dyDescent="0.2">
      <c r="A14" s="188"/>
      <c r="B14" s="68"/>
      <c r="C14" s="56" t="s">
        <v>37</v>
      </c>
      <c r="D14" s="58" t="s">
        <v>38</v>
      </c>
      <c r="E14" s="60">
        <v>15</v>
      </c>
      <c r="F14" s="61"/>
      <c r="G14" s="65"/>
      <c r="H14" s="157"/>
      <c r="I14" s="1"/>
    </row>
    <row r="15" spans="1:9" ht="12.75" customHeight="1" x14ac:dyDescent="0.2">
      <c r="A15" s="188"/>
      <c r="B15" s="68"/>
      <c r="C15" s="56"/>
      <c r="D15" s="58"/>
      <c r="E15" s="60"/>
      <c r="F15" s="61"/>
      <c r="G15" s="65"/>
      <c r="H15" s="157"/>
      <c r="I15" s="1"/>
    </row>
    <row r="16" spans="1:9" ht="12.75" customHeight="1" x14ac:dyDescent="0.2">
      <c r="A16" s="188"/>
      <c r="B16" s="68"/>
      <c r="C16" s="56"/>
      <c r="D16" s="58"/>
      <c r="E16" s="60"/>
      <c r="F16" s="61"/>
      <c r="G16" s="65"/>
      <c r="H16" s="157"/>
      <c r="I16" s="1"/>
    </row>
    <row r="17" spans="1:9" ht="12.75" customHeight="1" x14ac:dyDescent="0.2">
      <c r="A17" s="190"/>
      <c r="B17" s="178"/>
      <c r="C17" s="56" t="s">
        <v>39</v>
      </c>
      <c r="D17" s="58" t="s">
        <v>38</v>
      </c>
      <c r="E17" s="60">
        <v>6</v>
      </c>
      <c r="F17" s="61"/>
      <c r="G17" s="65"/>
      <c r="H17" s="157"/>
      <c r="I17" s="1"/>
    </row>
    <row r="18" spans="1:9" ht="12.75" customHeight="1" x14ac:dyDescent="0.2">
      <c r="A18" s="190"/>
      <c r="B18" s="196"/>
      <c r="C18" s="56"/>
      <c r="D18" s="60"/>
      <c r="E18" s="60"/>
      <c r="F18" s="61"/>
      <c r="G18" s="65"/>
      <c r="H18" s="157"/>
      <c r="I18" s="1"/>
    </row>
    <row r="19" spans="1:9" ht="12.75" customHeight="1" x14ac:dyDescent="0.2">
      <c r="A19" s="190">
        <v>14.02</v>
      </c>
      <c r="B19" s="178"/>
      <c r="C19" s="190" t="s">
        <v>277</v>
      </c>
      <c r="D19" s="60"/>
      <c r="E19" s="60"/>
      <c r="F19" s="61"/>
      <c r="G19" s="65"/>
      <c r="H19" s="157"/>
      <c r="I19" s="1"/>
    </row>
    <row r="20" spans="1:9" ht="12.75" customHeight="1" x14ac:dyDescent="0.2">
      <c r="A20" s="190"/>
      <c r="B20" s="196"/>
      <c r="C20" s="56"/>
      <c r="D20" s="60"/>
      <c r="E20" s="60"/>
      <c r="F20" s="61"/>
      <c r="G20" s="65"/>
      <c r="H20" s="157"/>
      <c r="I20" s="1"/>
    </row>
    <row r="21" spans="1:9" ht="12.75" customHeight="1" x14ac:dyDescent="0.2">
      <c r="A21" s="190"/>
      <c r="B21" s="196"/>
      <c r="C21" s="56" t="s">
        <v>40</v>
      </c>
      <c r="D21" s="60"/>
      <c r="E21" s="60"/>
      <c r="F21" s="61"/>
      <c r="G21" s="65"/>
      <c r="H21" s="157"/>
      <c r="I21" s="1"/>
    </row>
    <row r="22" spans="1:9" ht="12.75" customHeight="1" x14ac:dyDescent="0.2">
      <c r="A22" s="190"/>
      <c r="B22" s="196"/>
      <c r="C22" s="56"/>
      <c r="D22" s="60"/>
      <c r="E22" s="60"/>
      <c r="F22" s="61"/>
      <c r="G22" s="65"/>
      <c r="H22" s="157"/>
      <c r="I22" s="1"/>
    </row>
    <row r="23" spans="1:9" ht="12.75" customHeight="1" x14ac:dyDescent="0.2">
      <c r="A23" s="190"/>
      <c r="B23" s="196"/>
      <c r="C23" s="56" t="s">
        <v>41</v>
      </c>
      <c r="D23" s="60" t="s">
        <v>12</v>
      </c>
      <c r="E23" s="60">
        <v>4</v>
      </c>
      <c r="F23" s="61"/>
      <c r="G23" s="65"/>
      <c r="H23" s="157"/>
      <c r="I23" s="1"/>
    </row>
    <row r="24" spans="1:9" ht="12.75" customHeight="1" x14ac:dyDescent="0.2">
      <c r="A24" s="190"/>
      <c r="B24" s="196"/>
      <c r="C24" s="56"/>
      <c r="D24" s="60"/>
      <c r="E24" s="60"/>
      <c r="F24" s="61"/>
      <c r="G24" s="65"/>
      <c r="H24" s="157"/>
      <c r="I24" s="1"/>
    </row>
    <row r="25" spans="1:9" ht="12.75" customHeight="1" x14ac:dyDescent="0.2">
      <c r="A25" s="190"/>
      <c r="B25" s="196"/>
      <c r="C25" s="56" t="s">
        <v>42</v>
      </c>
      <c r="D25" s="60" t="s">
        <v>12</v>
      </c>
      <c r="E25" s="60">
        <v>1</v>
      </c>
      <c r="F25" s="61"/>
      <c r="G25" s="65"/>
      <c r="H25" s="157"/>
      <c r="I25" s="1"/>
    </row>
    <row r="26" spans="1:9" ht="12.75" customHeight="1" x14ac:dyDescent="0.2">
      <c r="A26" s="190"/>
      <c r="B26" s="196"/>
      <c r="C26" s="56"/>
      <c r="D26" s="60"/>
      <c r="E26" s="60"/>
      <c r="F26" s="61"/>
      <c r="G26" s="65"/>
      <c r="H26" s="157"/>
      <c r="I26" s="1"/>
    </row>
    <row r="27" spans="1:9" ht="12.75" customHeight="1" x14ac:dyDescent="0.2">
      <c r="A27" s="190"/>
      <c r="B27" s="196"/>
      <c r="C27" s="56"/>
      <c r="D27" s="60"/>
      <c r="E27" s="60"/>
      <c r="F27" s="61"/>
      <c r="G27" s="65"/>
      <c r="H27" s="157"/>
      <c r="I27" s="1"/>
    </row>
    <row r="28" spans="1:9" ht="12.75" customHeight="1" x14ac:dyDescent="0.2">
      <c r="A28" s="190"/>
      <c r="B28" s="196"/>
      <c r="C28" s="56"/>
      <c r="D28" s="60"/>
      <c r="E28" s="60"/>
      <c r="F28" s="61"/>
      <c r="G28" s="65"/>
      <c r="H28" s="157"/>
      <c r="I28" s="1"/>
    </row>
    <row r="29" spans="1:9" ht="12.75" customHeight="1" x14ac:dyDescent="0.2">
      <c r="A29" s="190"/>
      <c r="B29" s="196"/>
      <c r="C29" s="56" t="s">
        <v>43</v>
      </c>
      <c r="D29" s="60" t="s">
        <v>12</v>
      </c>
      <c r="E29" s="60">
        <v>4</v>
      </c>
      <c r="F29" s="61"/>
      <c r="G29" s="65"/>
      <c r="H29" s="157"/>
      <c r="I29" s="1"/>
    </row>
    <row r="30" spans="1:9" ht="12.75" customHeight="1" x14ac:dyDescent="0.2">
      <c r="A30" s="190"/>
      <c r="B30" s="196"/>
      <c r="C30" s="56"/>
      <c r="D30" s="60"/>
      <c r="E30" s="60"/>
      <c r="F30" s="61"/>
      <c r="G30" s="65"/>
      <c r="H30" s="157"/>
      <c r="I30" s="1"/>
    </row>
    <row r="31" spans="1:9" ht="12.75" customHeight="1" x14ac:dyDescent="0.2">
      <c r="A31" s="190"/>
      <c r="B31" s="196"/>
      <c r="C31" s="56" t="s">
        <v>44</v>
      </c>
      <c r="D31" s="60" t="s">
        <v>12</v>
      </c>
      <c r="E31" s="60">
        <v>4</v>
      </c>
      <c r="F31" s="61"/>
      <c r="G31" s="65"/>
      <c r="H31" s="157"/>
      <c r="I31" s="1"/>
    </row>
    <row r="32" spans="1:9" ht="12.75" customHeight="1" x14ac:dyDescent="0.2">
      <c r="A32" s="190"/>
      <c r="B32" s="196"/>
      <c r="C32" s="56"/>
      <c r="D32" s="60"/>
      <c r="E32" s="60"/>
      <c r="F32" s="61"/>
      <c r="G32" s="65"/>
      <c r="H32" s="157"/>
      <c r="I32" s="1"/>
    </row>
    <row r="33" spans="1:9" ht="12.75" customHeight="1" x14ac:dyDescent="0.2">
      <c r="A33" s="188"/>
      <c r="B33" s="178"/>
      <c r="C33" s="56" t="s">
        <v>45</v>
      </c>
      <c r="D33" s="60" t="s">
        <v>12</v>
      </c>
      <c r="E33" s="60">
        <v>1</v>
      </c>
      <c r="F33" s="61"/>
      <c r="G33" s="65"/>
      <c r="H33" s="157"/>
      <c r="I33" s="1"/>
    </row>
    <row r="34" spans="1:9" ht="12.75" customHeight="1" x14ac:dyDescent="0.2">
      <c r="A34" s="192"/>
      <c r="B34" s="196"/>
      <c r="C34" s="56"/>
      <c r="D34" s="60"/>
      <c r="E34" s="60"/>
      <c r="F34" s="200"/>
      <c r="G34" s="65"/>
      <c r="H34" s="157"/>
      <c r="I34" s="1"/>
    </row>
    <row r="35" spans="1:9" ht="12.75" customHeight="1" x14ac:dyDescent="0.2">
      <c r="A35" s="190" t="s">
        <v>47</v>
      </c>
      <c r="B35" s="269"/>
      <c r="C35" s="190" t="s">
        <v>278</v>
      </c>
      <c r="D35" s="60"/>
      <c r="E35" s="60"/>
      <c r="F35" s="61"/>
      <c r="G35" s="65"/>
      <c r="H35" s="157"/>
      <c r="I35" s="1"/>
    </row>
    <row r="36" spans="1:9" ht="12.75" customHeight="1" x14ac:dyDescent="0.2">
      <c r="A36" s="269"/>
      <c r="B36" s="269"/>
      <c r="C36" s="190" t="s">
        <v>46</v>
      </c>
      <c r="D36" s="60"/>
      <c r="E36" s="60"/>
      <c r="F36" s="61"/>
      <c r="G36" s="65"/>
      <c r="H36" s="157"/>
      <c r="I36" s="1"/>
    </row>
    <row r="37" spans="1:9" ht="12.75" customHeight="1" x14ac:dyDescent="0.2">
      <c r="A37" s="269"/>
      <c r="B37" s="269"/>
      <c r="C37" s="190"/>
      <c r="D37" s="60"/>
      <c r="E37" s="60"/>
      <c r="F37" s="61"/>
      <c r="G37" s="65"/>
      <c r="H37" s="157"/>
      <c r="I37" s="1"/>
    </row>
    <row r="38" spans="1:9" ht="12.75" customHeight="1" x14ac:dyDescent="0.2">
      <c r="A38" s="172"/>
      <c r="B38" s="172"/>
      <c r="C38" s="56" t="s">
        <v>251</v>
      </c>
      <c r="D38" s="60" t="s">
        <v>237</v>
      </c>
      <c r="E38" s="60">
        <v>1</v>
      </c>
      <c r="F38" s="61">
        <v>60000</v>
      </c>
      <c r="G38" s="65">
        <f>F38*E38</f>
        <v>60000</v>
      </c>
      <c r="H38" s="157"/>
      <c r="I38" s="1"/>
    </row>
    <row r="39" spans="1:9" ht="11.25" customHeight="1" thickBot="1" x14ac:dyDescent="0.3">
      <c r="A39" s="206"/>
      <c r="B39" s="206"/>
      <c r="C39" s="206"/>
      <c r="D39" s="270"/>
      <c r="E39" s="209"/>
      <c r="F39" s="207"/>
      <c r="G39" s="271"/>
      <c r="H39" s="157"/>
      <c r="I39" s="1"/>
    </row>
    <row r="40" spans="1:9" ht="19.5" customHeight="1" thickTop="1" x14ac:dyDescent="0.25">
      <c r="A40" s="212" t="s">
        <v>270</v>
      </c>
      <c r="B40" s="212"/>
      <c r="C40" s="212"/>
      <c r="D40" s="213"/>
      <c r="E40" s="214"/>
      <c r="F40" s="212"/>
      <c r="G40" s="272"/>
      <c r="H40" s="157"/>
      <c r="I40" s="1"/>
    </row>
    <row r="41" spans="1:9" ht="11.25" customHeight="1" x14ac:dyDescent="0.25">
      <c r="A41" s="157"/>
      <c r="B41" s="157"/>
      <c r="C41" s="157"/>
      <c r="D41" s="158"/>
      <c r="E41" s="159"/>
      <c r="F41" s="157"/>
      <c r="G41" s="273"/>
      <c r="H41" s="157"/>
      <c r="I41" s="1"/>
    </row>
    <row r="42" spans="1:9" x14ac:dyDescent="0.25">
      <c r="A42" s="57"/>
      <c r="B42" s="57"/>
      <c r="C42" s="57"/>
      <c r="D42" s="57"/>
      <c r="E42" s="57"/>
      <c r="F42" s="57"/>
      <c r="G42" s="57"/>
      <c r="H42" s="57"/>
    </row>
    <row r="43" spans="1:9" ht="15" customHeight="1" x14ac:dyDescent="0.25">
      <c r="A43" s="156" t="str">
        <f>A2</f>
        <v xml:space="preserve">SCHEDULE A: BOSHAKGE BRIDGE </v>
      </c>
      <c r="B43" s="157"/>
      <c r="C43" s="157"/>
      <c r="D43" s="158"/>
      <c r="E43" s="159"/>
      <c r="F43" s="157"/>
      <c r="G43" s="264"/>
      <c r="H43" s="57"/>
    </row>
    <row r="44" spans="1:9" ht="15" customHeight="1" x14ac:dyDescent="0.25">
      <c r="A44" s="160" t="s">
        <v>0</v>
      </c>
      <c r="B44" s="633" t="s">
        <v>1</v>
      </c>
      <c r="C44" s="633" t="s">
        <v>2</v>
      </c>
      <c r="D44" s="633" t="s">
        <v>3</v>
      </c>
      <c r="E44" s="161" t="s">
        <v>4</v>
      </c>
      <c r="F44" s="633" t="s">
        <v>5</v>
      </c>
      <c r="G44" s="274" t="s">
        <v>4</v>
      </c>
      <c r="H44" s="57"/>
    </row>
    <row r="45" spans="1:9" ht="15" customHeight="1" thickBot="1" x14ac:dyDescent="0.3">
      <c r="A45" s="163" t="s">
        <v>6</v>
      </c>
      <c r="B45" s="635"/>
      <c r="C45" s="635"/>
      <c r="D45" s="635"/>
      <c r="E45" s="164" t="s">
        <v>7</v>
      </c>
      <c r="F45" s="635"/>
      <c r="G45" s="275" t="s">
        <v>8</v>
      </c>
      <c r="H45" s="57"/>
    </row>
    <row r="46" spans="1:9" ht="15" customHeight="1" thickTop="1" x14ac:dyDescent="0.25">
      <c r="A46" s="172"/>
      <c r="B46" s="167"/>
      <c r="C46" s="167"/>
      <c r="D46" s="168"/>
      <c r="E46" s="169"/>
      <c r="F46" s="243"/>
      <c r="G46" s="276"/>
      <c r="H46" s="57"/>
    </row>
    <row r="47" spans="1:9" ht="15" customHeight="1" x14ac:dyDescent="0.2">
      <c r="A47" s="176"/>
      <c r="B47" s="177"/>
      <c r="C47" s="178" t="s">
        <v>264</v>
      </c>
      <c r="D47" s="179"/>
      <c r="E47" s="60"/>
      <c r="F47" s="277"/>
      <c r="G47" s="278"/>
      <c r="H47" s="57"/>
    </row>
    <row r="48" spans="1:9" ht="15" customHeight="1" x14ac:dyDescent="0.2">
      <c r="A48" s="182"/>
      <c r="B48" s="178"/>
      <c r="C48" s="183"/>
      <c r="D48" s="60"/>
      <c r="E48" s="60"/>
      <c r="F48" s="277"/>
      <c r="G48" s="278"/>
      <c r="H48" s="57"/>
    </row>
    <row r="49" spans="1:8" ht="15" customHeight="1" x14ac:dyDescent="0.25">
      <c r="A49" s="172"/>
      <c r="B49" s="172"/>
      <c r="C49" s="172" t="s">
        <v>247</v>
      </c>
      <c r="D49" s="197" t="s">
        <v>13</v>
      </c>
      <c r="E49" s="198">
        <f>G38</f>
        <v>60000</v>
      </c>
      <c r="F49" s="279"/>
      <c r="G49" s="280"/>
      <c r="H49" s="57"/>
    </row>
    <row r="50" spans="1:8" ht="15" customHeight="1" x14ac:dyDescent="0.25">
      <c r="A50" s="172"/>
      <c r="B50" s="172"/>
      <c r="C50" s="172" t="s">
        <v>252</v>
      </c>
      <c r="D50" s="197"/>
      <c r="E50" s="198"/>
      <c r="F50" s="259"/>
      <c r="G50" s="280"/>
      <c r="H50" s="57"/>
    </row>
    <row r="51" spans="1:8" ht="15" customHeight="1" x14ac:dyDescent="0.2">
      <c r="A51" s="237"/>
      <c r="B51" s="172"/>
      <c r="C51" s="56"/>
      <c r="D51" s="58"/>
      <c r="E51" s="185"/>
      <c r="F51" s="64"/>
      <c r="G51" s="280"/>
      <c r="H51" s="57"/>
    </row>
    <row r="52" spans="1:8" ht="15" customHeight="1" x14ac:dyDescent="0.2">
      <c r="A52" s="237"/>
      <c r="B52" s="172"/>
      <c r="C52" s="56" t="s">
        <v>248</v>
      </c>
      <c r="D52" s="60"/>
      <c r="E52" s="60"/>
      <c r="F52" s="281"/>
      <c r="G52" s="280"/>
      <c r="H52" s="57"/>
    </row>
    <row r="53" spans="1:8" ht="15" customHeight="1" x14ac:dyDescent="0.2">
      <c r="A53" s="237"/>
      <c r="B53" s="172"/>
      <c r="C53" s="56" t="s">
        <v>249</v>
      </c>
      <c r="D53" s="58"/>
      <c r="E53" s="185"/>
      <c r="F53" s="64"/>
      <c r="G53" s="280"/>
      <c r="H53" s="57"/>
    </row>
    <row r="54" spans="1:8" ht="15" customHeight="1" x14ac:dyDescent="0.2">
      <c r="A54" s="237"/>
      <c r="B54" s="172"/>
      <c r="C54" s="56"/>
      <c r="D54" s="58"/>
      <c r="E54" s="185"/>
      <c r="F54" s="64"/>
      <c r="G54" s="280"/>
      <c r="H54" s="57"/>
    </row>
    <row r="55" spans="1:8" ht="15" customHeight="1" x14ac:dyDescent="0.2">
      <c r="A55" s="237"/>
      <c r="B55" s="172"/>
      <c r="C55" s="56" t="s">
        <v>253</v>
      </c>
      <c r="D55" s="60" t="s">
        <v>237</v>
      </c>
      <c r="E55" s="60">
        <v>1</v>
      </c>
      <c r="F55" s="281">
        <v>15000</v>
      </c>
      <c r="G55" s="280">
        <f>F55*E55</f>
        <v>15000</v>
      </c>
      <c r="H55" s="57"/>
    </row>
    <row r="56" spans="1:8" ht="15" customHeight="1" x14ac:dyDescent="0.2">
      <c r="A56" s="237"/>
      <c r="B56" s="172"/>
      <c r="C56" s="56" t="s">
        <v>254</v>
      </c>
      <c r="D56" s="58"/>
      <c r="E56" s="185"/>
      <c r="F56" s="64"/>
      <c r="G56" s="280"/>
      <c r="H56" s="57"/>
    </row>
    <row r="57" spans="1:8" ht="15" customHeight="1" x14ac:dyDescent="0.2">
      <c r="A57" s="237"/>
      <c r="B57" s="172"/>
      <c r="C57" s="56" t="s">
        <v>255</v>
      </c>
      <c r="D57" s="58"/>
      <c r="E57" s="185"/>
      <c r="F57" s="64"/>
      <c r="G57" s="280"/>
      <c r="H57" s="57"/>
    </row>
    <row r="58" spans="1:8" ht="15" customHeight="1" x14ac:dyDescent="0.2">
      <c r="A58" s="237"/>
      <c r="B58" s="172"/>
      <c r="C58" s="56"/>
      <c r="D58" s="58"/>
      <c r="E58" s="185"/>
      <c r="F58" s="64"/>
      <c r="G58" s="280"/>
      <c r="H58" s="57"/>
    </row>
    <row r="59" spans="1:8" ht="15" customHeight="1" x14ac:dyDescent="0.25">
      <c r="A59" s="237"/>
      <c r="B59" s="172"/>
      <c r="C59" s="56" t="s">
        <v>247</v>
      </c>
      <c r="D59" s="197" t="s">
        <v>13</v>
      </c>
      <c r="E59" s="198">
        <f>G55</f>
        <v>15000</v>
      </c>
      <c r="F59" s="282"/>
      <c r="G59" s="280"/>
      <c r="H59" s="57"/>
    </row>
    <row r="60" spans="1:8" ht="15" customHeight="1" x14ac:dyDescent="0.25">
      <c r="A60" s="237"/>
      <c r="B60" s="172"/>
      <c r="C60" s="56" t="s">
        <v>250</v>
      </c>
      <c r="D60" s="197"/>
      <c r="E60" s="198"/>
      <c r="F60" s="283"/>
      <c r="G60" s="280"/>
      <c r="H60" s="57"/>
    </row>
    <row r="61" spans="1:8" ht="15" customHeight="1" x14ac:dyDescent="0.2">
      <c r="A61" s="237"/>
      <c r="B61" s="172"/>
      <c r="C61" s="56"/>
      <c r="D61" s="58"/>
      <c r="E61" s="185"/>
      <c r="F61" s="64"/>
      <c r="G61" s="280"/>
      <c r="H61" s="57"/>
    </row>
    <row r="62" spans="1:8" ht="15" customHeight="1" x14ac:dyDescent="0.2">
      <c r="A62" s="190">
        <v>14.04</v>
      </c>
      <c r="B62" s="269"/>
      <c r="C62" s="190" t="s">
        <v>48</v>
      </c>
      <c r="D62" s="58"/>
      <c r="E62" s="60"/>
      <c r="F62" s="281"/>
      <c r="G62" s="280"/>
      <c r="H62" s="57"/>
    </row>
    <row r="63" spans="1:8" ht="15" customHeight="1" x14ac:dyDescent="0.2">
      <c r="A63" s="269"/>
      <c r="B63" s="269"/>
      <c r="C63" s="190"/>
      <c r="D63" s="58"/>
      <c r="E63" s="60"/>
      <c r="F63" s="281"/>
      <c r="G63" s="280"/>
      <c r="H63" s="57"/>
    </row>
    <row r="64" spans="1:8" ht="15" customHeight="1" x14ac:dyDescent="0.2">
      <c r="A64" s="172"/>
      <c r="B64" s="172"/>
      <c r="C64" s="56" t="s">
        <v>279</v>
      </c>
      <c r="D64" s="58"/>
      <c r="E64" s="60"/>
      <c r="F64" s="281"/>
      <c r="G64" s="280"/>
      <c r="H64" s="57"/>
    </row>
    <row r="65" spans="1:8" ht="15" customHeight="1" x14ac:dyDescent="0.2">
      <c r="A65" s="172"/>
      <c r="B65" s="172"/>
      <c r="C65" s="56" t="s">
        <v>49</v>
      </c>
      <c r="D65" s="58"/>
      <c r="E65" s="60"/>
      <c r="F65" s="281"/>
      <c r="G65" s="280"/>
      <c r="H65" s="57"/>
    </row>
    <row r="66" spans="1:8" ht="15" customHeight="1" x14ac:dyDescent="0.2">
      <c r="A66" s="172"/>
      <c r="B66" s="172"/>
      <c r="C66" s="228" t="s">
        <v>50</v>
      </c>
      <c r="D66" s="58"/>
      <c r="E66" s="60"/>
      <c r="F66" s="281"/>
      <c r="G66" s="280"/>
      <c r="H66" s="57"/>
    </row>
    <row r="67" spans="1:8" ht="15" customHeight="1" x14ac:dyDescent="0.2">
      <c r="A67" s="172"/>
      <c r="B67" s="172"/>
      <c r="C67" s="172"/>
      <c r="D67" s="58"/>
      <c r="E67" s="60"/>
      <c r="F67" s="281"/>
      <c r="G67" s="280"/>
      <c r="H67" s="57"/>
    </row>
    <row r="68" spans="1:8" ht="15" customHeight="1" x14ac:dyDescent="0.2">
      <c r="A68" s="172"/>
      <c r="B68" s="172"/>
      <c r="C68" s="172" t="s">
        <v>51</v>
      </c>
      <c r="D68" s="58" t="s">
        <v>12</v>
      </c>
      <c r="E68" s="60">
        <v>4</v>
      </c>
      <c r="F68" s="281"/>
      <c r="G68" s="280"/>
      <c r="H68" s="57"/>
    </row>
    <row r="69" spans="1:8" ht="15" customHeight="1" thickBot="1" x14ac:dyDescent="0.3">
      <c r="A69" s="206"/>
      <c r="B69" s="206"/>
      <c r="C69" s="206"/>
      <c r="D69" s="270"/>
      <c r="E69" s="209"/>
      <c r="F69" s="207"/>
      <c r="G69" s="284"/>
      <c r="H69" s="57"/>
    </row>
    <row r="70" spans="1:8" ht="15" customHeight="1" thickTop="1" x14ac:dyDescent="0.25">
      <c r="A70" s="212" t="s">
        <v>270</v>
      </c>
      <c r="B70" s="212"/>
      <c r="C70" s="212"/>
      <c r="D70" s="213"/>
      <c r="E70" s="214"/>
      <c r="F70" s="212"/>
      <c r="G70" s="285"/>
      <c r="H70" s="57"/>
    </row>
    <row r="71" spans="1:8" ht="15" customHeight="1" x14ac:dyDescent="0.25">
      <c r="A71" s="157"/>
      <c r="B71" s="157"/>
      <c r="C71" s="157"/>
      <c r="D71" s="158"/>
      <c r="E71" s="159"/>
      <c r="F71" s="157"/>
      <c r="G71" s="273"/>
      <c r="H71" s="57"/>
    </row>
    <row r="72" spans="1:8" x14ac:dyDescent="0.25">
      <c r="A72" s="57"/>
      <c r="B72" s="57"/>
      <c r="C72" s="57"/>
      <c r="D72" s="57"/>
      <c r="E72" s="57"/>
      <c r="F72" s="57"/>
      <c r="G72" s="57"/>
      <c r="H72" s="57"/>
    </row>
    <row r="73" spans="1:8" ht="15" customHeight="1" x14ac:dyDescent="0.25">
      <c r="A73" s="156" t="str">
        <f>A2</f>
        <v xml:space="preserve">SCHEDULE A: BOSHAKGE BRIDGE </v>
      </c>
      <c r="B73" s="157"/>
      <c r="C73" s="157"/>
      <c r="D73" s="158"/>
      <c r="E73" s="159"/>
      <c r="F73" s="157"/>
      <c r="G73" s="264"/>
      <c r="H73" s="57"/>
    </row>
    <row r="74" spans="1:8" ht="15" customHeight="1" x14ac:dyDescent="0.25">
      <c r="A74" s="160" t="s">
        <v>0</v>
      </c>
      <c r="B74" s="633" t="s">
        <v>1</v>
      </c>
      <c r="C74" s="633" t="s">
        <v>2</v>
      </c>
      <c r="D74" s="633" t="s">
        <v>3</v>
      </c>
      <c r="E74" s="161" t="s">
        <v>4</v>
      </c>
      <c r="F74" s="633" t="s">
        <v>5</v>
      </c>
      <c r="G74" s="274" t="s">
        <v>4</v>
      </c>
      <c r="H74" s="57"/>
    </row>
    <row r="75" spans="1:8" ht="15" customHeight="1" thickBot="1" x14ac:dyDescent="0.3">
      <c r="A75" s="163" t="s">
        <v>6</v>
      </c>
      <c r="B75" s="635"/>
      <c r="C75" s="635"/>
      <c r="D75" s="635"/>
      <c r="E75" s="164" t="s">
        <v>7</v>
      </c>
      <c r="F75" s="635"/>
      <c r="G75" s="275" t="s">
        <v>8</v>
      </c>
      <c r="H75" s="57"/>
    </row>
    <row r="76" spans="1:8" ht="15" customHeight="1" thickTop="1" x14ac:dyDescent="0.25">
      <c r="A76" s="172"/>
      <c r="B76" s="167"/>
      <c r="C76" s="167"/>
      <c r="D76" s="168"/>
      <c r="E76" s="169"/>
      <c r="F76" s="243"/>
      <c r="G76" s="276"/>
      <c r="H76" s="57"/>
    </row>
    <row r="77" spans="1:8" ht="15" customHeight="1" x14ac:dyDescent="0.2">
      <c r="A77" s="176"/>
      <c r="B77" s="177"/>
      <c r="C77" s="178" t="s">
        <v>264</v>
      </c>
      <c r="D77" s="179"/>
      <c r="E77" s="60"/>
      <c r="F77" s="277"/>
      <c r="G77" s="278"/>
      <c r="H77" s="57"/>
    </row>
    <row r="78" spans="1:8" ht="15" customHeight="1" x14ac:dyDescent="0.2">
      <c r="A78" s="182"/>
      <c r="B78" s="178"/>
      <c r="C78" s="183"/>
      <c r="D78" s="60"/>
      <c r="E78" s="60"/>
      <c r="F78" s="277"/>
      <c r="G78" s="278"/>
      <c r="H78" s="57"/>
    </row>
    <row r="79" spans="1:8" ht="15" customHeight="1" x14ac:dyDescent="0.2">
      <c r="A79" s="190">
        <v>14.07</v>
      </c>
      <c r="B79" s="269"/>
      <c r="C79" s="190" t="s">
        <v>319</v>
      </c>
      <c r="D79" s="60"/>
      <c r="E79" s="60"/>
      <c r="F79" s="281"/>
      <c r="G79" s="280"/>
      <c r="H79" s="57"/>
    </row>
    <row r="80" spans="1:8" ht="15" customHeight="1" x14ac:dyDescent="0.2">
      <c r="A80" s="269"/>
      <c r="B80" s="269"/>
      <c r="C80" s="190"/>
      <c r="D80" s="60"/>
      <c r="E80" s="60"/>
      <c r="F80" s="281"/>
      <c r="G80" s="280"/>
      <c r="H80" s="57"/>
    </row>
    <row r="81" spans="1:8" ht="15" customHeight="1" x14ac:dyDescent="0.2">
      <c r="A81" s="172"/>
      <c r="B81" s="172"/>
      <c r="C81" s="56" t="s">
        <v>52</v>
      </c>
      <c r="D81" s="60"/>
      <c r="E81" s="60"/>
      <c r="F81" s="281"/>
      <c r="G81" s="280"/>
      <c r="H81" s="57"/>
    </row>
    <row r="82" spans="1:8" ht="15" customHeight="1" x14ac:dyDescent="0.2">
      <c r="A82" s="172"/>
      <c r="B82" s="172"/>
      <c r="C82" s="228" t="s">
        <v>320</v>
      </c>
      <c r="D82" s="60"/>
      <c r="E82" s="60"/>
      <c r="F82" s="281"/>
      <c r="G82" s="280"/>
      <c r="H82" s="57"/>
    </row>
    <row r="83" spans="1:8" ht="15" customHeight="1" x14ac:dyDescent="0.2">
      <c r="A83" s="172"/>
      <c r="B83" s="172"/>
      <c r="C83" s="228" t="s">
        <v>53</v>
      </c>
      <c r="D83" s="60" t="s">
        <v>238</v>
      </c>
      <c r="E83" s="185">
        <v>1</v>
      </c>
      <c r="F83" s="286">
        <v>60000</v>
      </c>
      <c r="G83" s="280">
        <f>+F83*E83</f>
        <v>60000</v>
      </c>
      <c r="H83" s="57"/>
    </row>
    <row r="84" spans="1:8" ht="15" customHeight="1" x14ac:dyDescent="0.2">
      <c r="A84" s="172"/>
      <c r="B84" s="172"/>
      <c r="C84" s="228"/>
      <c r="D84" s="60"/>
      <c r="E84" s="185"/>
      <c r="F84" s="286"/>
      <c r="G84" s="280"/>
      <c r="H84" s="57"/>
    </row>
    <row r="85" spans="1:8" ht="15" customHeight="1" x14ac:dyDescent="0.25">
      <c r="A85" s="172"/>
      <c r="B85" s="172"/>
      <c r="C85" s="56" t="s">
        <v>14</v>
      </c>
      <c r="D85" s="197"/>
      <c r="E85" s="198"/>
      <c r="F85" s="259"/>
      <c r="G85" s="280"/>
      <c r="H85" s="57"/>
    </row>
    <row r="86" spans="1:8" ht="15" customHeight="1" x14ac:dyDescent="0.25">
      <c r="A86" s="172"/>
      <c r="B86" s="172"/>
      <c r="C86" s="56" t="s">
        <v>54</v>
      </c>
      <c r="D86" s="197" t="s">
        <v>13</v>
      </c>
      <c r="E86" s="198">
        <f>G83</f>
        <v>60000</v>
      </c>
      <c r="F86" s="287"/>
      <c r="G86" s="280"/>
      <c r="H86" s="57"/>
    </row>
    <row r="87" spans="1:8" ht="15" customHeight="1" x14ac:dyDescent="0.25">
      <c r="A87" s="172"/>
      <c r="B87" s="172"/>
      <c r="C87" s="228"/>
      <c r="D87" s="197"/>
      <c r="E87" s="198"/>
      <c r="F87" s="259"/>
      <c r="G87" s="280"/>
      <c r="H87" s="57"/>
    </row>
    <row r="88" spans="1:8" ht="15" customHeight="1" x14ac:dyDescent="0.2">
      <c r="A88" s="190">
        <v>14.08</v>
      </c>
      <c r="B88" s="269"/>
      <c r="C88" s="190" t="s">
        <v>11</v>
      </c>
      <c r="D88" s="60"/>
      <c r="E88" s="60"/>
      <c r="F88" s="281"/>
      <c r="G88" s="280"/>
      <c r="H88" s="57"/>
    </row>
    <row r="89" spans="1:8" ht="15" customHeight="1" x14ac:dyDescent="0.2">
      <c r="A89" s="269"/>
      <c r="B89" s="269"/>
      <c r="C89" s="56"/>
      <c r="D89" s="60"/>
      <c r="E89" s="60"/>
      <c r="F89" s="281"/>
      <c r="G89" s="280"/>
      <c r="H89" s="57"/>
    </row>
    <row r="90" spans="1:8" ht="15" customHeight="1" x14ac:dyDescent="0.2">
      <c r="A90" s="172"/>
      <c r="B90" s="172"/>
      <c r="C90" s="56" t="s">
        <v>280</v>
      </c>
      <c r="D90" s="60"/>
      <c r="E90" s="60"/>
      <c r="F90" s="281"/>
      <c r="G90" s="280"/>
      <c r="H90" s="57"/>
    </row>
    <row r="91" spans="1:8" ht="15" customHeight="1" x14ac:dyDescent="0.2">
      <c r="A91" s="172"/>
      <c r="B91" s="172"/>
      <c r="C91" s="228"/>
      <c r="D91" s="60"/>
      <c r="E91" s="60"/>
      <c r="F91" s="281"/>
      <c r="G91" s="280">
        <f t="shared" ref="G91" si="0">+F91*E91</f>
        <v>0</v>
      </c>
      <c r="H91" s="57"/>
    </row>
    <row r="92" spans="1:8" ht="15" customHeight="1" x14ac:dyDescent="0.2">
      <c r="A92" s="172"/>
      <c r="B92" s="172"/>
      <c r="C92" s="228" t="s">
        <v>55</v>
      </c>
      <c r="D92" s="60" t="s">
        <v>29</v>
      </c>
      <c r="E92" s="185">
        <v>1</v>
      </c>
      <c r="F92" s="286"/>
      <c r="G92" s="280"/>
      <c r="H92" s="57"/>
    </row>
    <row r="93" spans="1:8" ht="15" customHeight="1" x14ac:dyDescent="0.2">
      <c r="A93" s="172"/>
      <c r="B93" s="172"/>
      <c r="C93" s="56"/>
      <c r="D93" s="60"/>
      <c r="E93" s="185"/>
      <c r="F93" s="286"/>
      <c r="G93" s="280"/>
      <c r="H93" s="57"/>
    </row>
    <row r="94" spans="1:8" ht="15" customHeight="1" x14ac:dyDescent="0.2">
      <c r="A94" s="172"/>
      <c r="B94" s="172"/>
      <c r="C94" s="593" t="s">
        <v>56</v>
      </c>
      <c r="D94" s="60" t="s">
        <v>19</v>
      </c>
      <c r="E94" s="60">
        <v>12</v>
      </c>
      <c r="F94" s="618"/>
      <c r="G94" s="595"/>
      <c r="H94" s="57"/>
    </row>
    <row r="95" spans="1:8" ht="15" customHeight="1" x14ac:dyDescent="0.25">
      <c r="A95" s="172"/>
      <c r="B95" s="172"/>
      <c r="C95" s="56"/>
      <c r="D95" s="197"/>
      <c r="E95" s="198"/>
      <c r="F95" s="288"/>
      <c r="G95" s="280"/>
      <c r="H95" s="57"/>
    </row>
    <row r="96" spans="1:8" ht="15" customHeight="1" x14ac:dyDescent="0.2">
      <c r="A96" s="172"/>
      <c r="B96" s="172"/>
      <c r="C96" s="56"/>
      <c r="D96" s="60"/>
      <c r="E96" s="185"/>
      <c r="F96" s="286"/>
      <c r="G96" s="280"/>
      <c r="H96" s="57"/>
    </row>
    <row r="97" spans="1:8" ht="15" customHeight="1" x14ac:dyDescent="0.25">
      <c r="A97" s="172"/>
      <c r="B97" s="172"/>
      <c r="C97" s="228"/>
      <c r="D97" s="197"/>
      <c r="E97" s="59"/>
      <c r="F97" s="289"/>
      <c r="G97" s="280"/>
      <c r="H97" s="57"/>
    </row>
    <row r="98" spans="1:8" ht="15" customHeight="1" x14ac:dyDescent="0.2">
      <c r="A98" s="269"/>
      <c r="B98" s="269"/>
      <c r="C98" s="228"/>
      <c r="D98" s="60"/>
      <c r="E98" s="60"/>
      <c r="F98" s="281"/>
      <c r="G98" s="280"/>
      <c r="H98" s="57"/>
    </row>
    <row r="99" spans="1:8" ht="15" customHeight="1" x14ac:dyDescent="0.2">
      <c r="A99" s="269"/>
      <c r="B99" s="269"/>
      <c r="C99" s="228"/>
      <c r="D99" s="60"/>
      <c r="E99" s="185"/>
      <c r="F99" s="286"/>
      <c r="G99" s="280"/>
      <c r="H99" s="57"/>
    </row>
    <row r="100" spans="1:8" ht="15" customHeight="1" x14ac:dyDescent="0.2">
      <c r="A100" s="269"/>
      <c r="B100" s="172"/>
      <c r="C100" s="56"/>
      <c r="D100" s="60"/>
      <c r="E100" s="185"/>
      <c r="F100" s="286"/>
      <c r="G100" s="280"/>
      <c r="H100" s="57"/>
    </row>
    <row r="101" spans="1:8" ht="15" customHeight="1" x14ac:dyDescent="0.2">
      <c r="A101" s="172"/>
      <c r="B101" s="172"/>
      <c r="C101" s="228"/>
      <c r="D101" s="60"/>
      <c r="E101" s="185"/>
      <c r="F101" s="286"/>
      <c r="G101" s="280"/>
      <c r="H101" s="57"/>
    </row>
    <row r="102" spans="1:8" ht="15" customHeight="1" thickBot="1" x14ac:dyDescent="0.3">
      <c r="A102" s="206"/>
      <c r="B102" s="206"/>
      <c r="C102" s="206"/>
      <c r="D102" s="270"/>
      <c r="E102" s="209"/>
      <c r="F102" s="207"/>
      <c r="G102" s="284"/>
      <c r="H102" s="57"/>
    </row>
    <row r="103" spans="1:8" ht="15" customHeight="1" thickTop="1" x14ac:dyDescent="0.25">
      <c r="A103" s="212" t="s">
        <v>270</v>
      </c>
      <c r="B103" s="212"/>
      <c r="C103" s="212"/>
      <c r="D103" s="213"/>
      <c r="E103" s="214"/>
      <c r="F103" s="212"/>
      <c r="G103" s="285"/>
      <c r="H103" s="57"/>
    </row>
    <row r="104" spans="1:8" x14ac:dyDescent="0.25">
      <c r="A104" s="57"/>
      <c r="B104" s="57"/>
      <c r="C104" s="57"/>
      <c r="D104" s="57"/>
      <c r="E104" s="57"/>
      <c r="F104" s="57"/>
      <c r="G104" s="57"/>
      <c r="H104" s="57"/>
    </row>
    <row r="105" spans="1:8" x14ac:dyDescent="0.25">
      <c r="A105" s="57"/>
      <c r="B105" s="57"/>
      <c r="C105" s="57"/>
      <c r="D105" s="57"/>
      <c r="E105" s="57"/>
      <c r="F105" s="57"/>
      <c r="G105" s="57"/>
      <c r="H105" s="57"/>
    </row>
    <row r="106" spans="1:8" ht="15" customHeight="1" x14ac:dyDescent="0.25">
      <c r="A106" s="156" t="str">
        <f>A43</f>
        <v xml:space="preserve">SCHEDULE A: BOSHAKGE BRIDGE </v>
      </c>
      <c r="B106" s="157"/>
      <c r="C106" s="157"/>
      <c r="D106" s="158"/>
      <c r="E106" s="159"/>
      <c r="F106" s="157"/>
      <c r="G106" s="264"/>
      <c r="H106" s="57"/>
    </row>
    <row r="107" spans="1:8" ht="15" customHeight="1" x14ac:dyDescent="0.25">
      <c r="A107" s="160" t="s">
        <v>0</v>
      </c>
      <c r="B107" s="633" t="s">
        <v>1</v>
      </c>
      <c r="C107" s="633" t="s">
        <v>2</v>
      </c>
      <c r="D107" s="633" t="s">
        <v>3</v>
      </c>
      <c r="E107" s="161" t="s">
        <v>4</v>
      </c>
      <c r="F107" s="633" t="s">
        <v>5</v>
      </c>
      <c r="G107" s="274" t="s">
        <v>4</v>
      </c>
      <c r="H107" s="57"/>
    </row>
    <row r="108" spans="1:8" ht="15" customHeight="1" thickBot="1" x14ac:dyDescent="0.3">
      <c r="A108" s="163" t="s">
        <v>6</v>
      </c>
      <c r="B108" s="634"/>
      <c r="C108" s="634"/>
      <c r="D108" s="634"/>
      <c r="E108" s="164" t="s">
        <v>7</v>
      </c>
      <c r="F108" s="634"/>
      <c r="G108" s="275" t="s">
        <v>8</v>
      </c>
      <c r="H108" s="57"/>
    </row>
    <row r="109" spans="1:8" ht="15" customHeight="1" thickTop="1" x14ac:dyDescent="0.25">
      <c r="A109" s="172"/>
      <c r="B109" s="167"/>
      <c r="C109" s="167"/>
      <c r="D109" s="168"/>
      <c r="E109" s="169"/>
      <c r="F109" s="243"/>
      <c r="G109" s="276"/>
      <c r="H109" s="57"/>
    </row>
    <row r="110" spans="1:8" ht="15" customHeight="1" x14ac:dyDescent="0.2">
      <c r="A110" s="176"/>
      <c r="B110" s="177"/>
      <c r="C110" s="178" t="s">
        <v>264</v>
      </c>
      <c r="D110" s="179"/>
      <c r="E110" s="60"/>
      <c r="F110" s="277"/>
      <c r="G110" s="278"/>
      <c r="H110" s="57"/>
    </row>
    <row r="111" spans="1:8" ht="15" customHeight="1" x14ac:dyDescent="0.25">
      <c r="A111" s="258"/>
      <c r="B111" s="172"/>
      <c r="C111" s="172"/>
      <c r="D111" s="197"/>
      <c r="E111" s="290"/>
      <c r="F111" s="259"/>
      <c r="G111" s="280"/>
      <c r="H111" s="57"/>
    </row>
    <row r="112" spans="1:8" ht="15" customHeight="1" x14ac:dyDescent="0.25">
      <c r="A112" s="291">
        <v>14.1</v>
      </c>
      <c r="B112" s="269"/>
      <c r="C112" s="190" t="s">
        <v>57</v>
      </c>
      <c r="D112" s="197"/>
      <c r="E112" s="198"/>
      <c r="F112" s="259"/>
      <c r="G112" s="280"/>
      <c r="H112" s="57"/>
    </row>
    <row r="113" spans="1:8" ht="15" customHeight="1" x14ac:dyDescent="0.25">
      <c r="A113" s="172"/>
      <c r="B113" s="172"/>
      <c r="C113" s="172"/>
      <c r="D113" s="197"/>
      <c r="E113" s="290"/>
      <c r="F113" s="259"/>
      <c r="G113" s="280"/>
      <c r="H113" s="57"/>
    </row>
    <row r="114" spans="1:8" ht="15" customHeight="1" x14ac:dyDescent="0.2">
      <c r="A114" s="172"/>
      <c r="B114" s="172"/>
      <c r="C114" s="228" t="s">
        <v>58</v>
      </c>
      <c r="D114" s="60"/>
      <c r="E114" s="185"/>
      <c r="F114" s="286"/>
      <c r="G114" s="280"/>
      <c r="H114" s="57"/>
    </row>
    <row r="115" spans="1:8" ht="15" customHeight="1" x14ac:dyDescent="0.25">
      <c r="A115" s="172"/>
      <c r="B115" s="172"/>
      <c r="C115" s="228" t="s">
        <v>59</v>
      </c>
      <c r="D115" s="197"/>
      <c r="E115" s="198"/>
      <c r="F115" s="259"/>
      <c r="G115" s="280"/>
      <c r="H115" s="57"/>
    </row>
    <row r="116" spans="1:8" ht="15" customHeight="1" x14ac:dyDescent="0.2">
      <c r="A116" s="172"/>
      <c r="B116" s="172"/>
      <c r="C116" s="228" t="s">
        <v>60</v>
      </c>
      <c r="D116" s="60" t="s">
        <v>238</v>
      </c>
      <c r="E116" s="185">
        <v>1</v>
      </c>
      <c r="F116" s="259">
        <f>5000*4</f>
        <v>20000</v>
      </c>
      <c r="G116" s="280">
        <f>+F116*E116</f>
        <v>20000</v>
      </c>
      <c r="H116" s="57"/>
    </row>
    <row r="117" spans="1:8" ht="15" customHeight="1" x14ac:dyDescent="0.2">
      <c r="A117" s="172"/>
      <c r="B117" s="172"/>
      <c r="C117" s="228"/>
      <c r="D117" s="60"/>
      <c r="E117" s="185"/>
      <c r="F117" s="259"/>
      <c r="G117" s="280"/>
      <c r="H117" s="57"/>
    </row>
    <row r="118" spans="1:8" ht="15" customHeight="1" x14ac:dyDescent="0.2">
      <c r="A118" s="172"/>
      <c r="B118" s="172"/>
      <c r="C118" s="228"/>
      <c r="D118" s="60"/>
      <c r="E118" s="185"/>
      <c r="F118" s="259"/>
      <c r="G118" s="280"/>
      <c r="H118" s="57"/>
    </row>
    <row r="119" spans="1:8" ht="15" customHeight="1" x14ac:dyDescent="0.25">
      <c r="A119" s="172"/>
      <c r="B119" s="172"/>
      <c r="C119" s="172"/>
      <c r="D119" s="197"/>
      <c r="E119" s="198"/>
      <c r="F119" s="259"/>
      <c r="G119" s="280"/>
      <c r="H119" s="57"/>
    </row>
    <row r="120" spans="1:8" ht="15" customHeight="1" thickBot="1" x14ac:dyDescent="0.3">
      <c r="A120" s="206"/>
      <c r="B120" s="206"/>
      <c r="C120" s="206"/>
      <c r="D120" s="270"/>
      <c r="E120" s="209"/>
      <c r="F120" s="207"/>
      <c r="G120" s="284"/>
      <c r="H120" s="57"/>
    </row>
    <row r="121" spans="1:8" ht="15" customHeight="1" thickTop="1" x14ac:dyDescent="0.25">
      <c r="A121" s="212" t="s">
        <v>61</v>
      </c>
      <c r="B121" s="212"/>
      <c r="C121" s="212"/>
      <c r="D121" s="213"/>
      <c r="E121" s="214"/>
      <c r="F121" s="212"/>
      <c r="G121" s="285"/>
      <c r="H121" s="57"/>
    </row>
    <row r="122" spans="1:8" x14ac:dyDescent="0.25">
      <c r="A122" s="57"/>
      <c r="B122" s="57"/>
      <c r="C122" s="57"/>
      <c r="D122" s="57"/>
      <c r="E122" s="57"/>
      <c r="F122" s="57"/>
      <c r="G122" s="57"/>
      <c r="H122" s="57"/>
    </row>
    <row r="123" spans="1:8" x14ac:dyDescent="0.25">
      <c r="A123" s="57"/>
      <c r="B123" s="57"/>
      <c r="C123" s="57"/>
      <c r="D123" s="57"/>
      <c r="E123" s="57"/>
      <c r="F123" s="57"/>
      <c r="G123" s="57"/>
      <c r="H123" s="57"/>
    </row>
  </sheetData>
  <mergeCells count="17">
    <mergeCell ref="B44:B45"/>
    <mergeCell ref="C44:C45"/>
    <mergeCell ref="D44:D45"/>
    <mergeCell ref="F44:F45"/>
    <mergeCell ref="F3:G3"/>
    <mergeCell ref="B4:B5"/>
    <mergeCell ref="C4:C5"/>
    <mergeCell ref="D4:D5"/>
    <mergeCell ref="F4:F5"/>
    <mergeCell ref="B107:B108"/>
    <mergeCell ref="C107:C108"/>
    <mergeCell ref="D107:D108"/>
    <mergeCell ref="F107:F108"/>
    <mergeCell ref="B74:B75"/>
    <mergeCell ref="C74:C75"/>
    <mergeCell ref="D74:D75"/>
    <mergeCell ref="F74:F7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104"/>
  <sheetViews>
    <sheetView topLeftCell="A84" zoomScaleNormal="100" workbookViewId="0">
      <selection activeCell="I18" sqref="I18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40.7109375" customWidth="1"/>
    <col min="4" max="4" width="9.85546875" customWidth="1"/>
    <col min="5" max="5" width="6.42578125" bestFit="1" customWidth="1"/>
    <col min="6" max="6" width="11.7109375" customWidth="1"/>
    <col min="7" max="7" width="14.7109375" customWidth="1"/>
  </cols>
  <sheetData>
    <row r="1" spans="1:8" ht="11.25" customHeight="1" x14ac:dyDescent="0.25">
      <c r="A1" s="1"/>
      <c r="B1" s="1"/>
      <c r="C1" s="1"/>
      <c r="D1" s="2"/>
      <c r="E1" s="3"/>
      <c r="F1" s="1"/>
      <c r="G1" s="38"/>
    </row>
    <row r="2" spans="1:8" ht="11.25" customHeight="1" x14ac:dyDescent="0.25">
      <c r="A2" s="157"/>
      <c r="B2" s="157"/>
      <c r="C2" s="157"/>
      <c r="D2" s="158"/>
      <c r="E2" s="159"/>
      <c r="F2" s="157"/>
      <c r="G2" s="273"/>
      <c r="H2" s="57"/>
    </row>
    <row r="3" spans="1:8" ht="11.25" customHeight="1" x14ac:dyDescent="0.25">
      <c r="A3" s="156" t="str">
        <f>'1400'!A2</f>
        <v xml:space="preserve">SCHEDULE A: BOSHAKGE BRIDGE </v>
      </c>
      <c r="B3" s="157"/>
      <c r="C3" s="157"/>
      <c r="D3" s="158"/>
      <c r="E3" s="638" t="s">
        <v>433</v>
      </c>
      <c r="F3" s="639"/>
      <c r="G3" s="640"/>
      <c r="H3" s="57"/>
    </row>
    <row r="4" spans="1:8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3" t="s">
        <v>5</v>
      </c>
      <c r="G4" s="265" t="s">
        <v>4</v>
      </c>
      <c r="H4" s="57"/>
    </row>
    <row r="5" spans="1:8" ht="11.25" customHeight="1" thickBot="1" x14ac:dyDescent="0.3">
      <c r="A5" s="163" t="s">
        <v>6</v>
      </c>
      <c r="B5" s="635"/>
      <c r="C5" s="635"/>
      <c r="D5" s="635"/>
      <c r="E5" s="164" t="s">
        <v>7</v>
      </c>
      <c r="F5" s="635"/>
      <c r="G5" s="266" t="s">
        <v>8</v>
      </c>
      <c r="H5" s="57"/>
    </row>
    <row r="6" spans="1:8" ht="12.75" customHeight="1" thickTop="1" x14ac:dyDescent="0.25">
      <c r="A6" s="172"/>
      <c r="B6" s="167"/>
      <c r="C6" s="167"/>
      <c r="D6" s="168"/>
      <c r="E6" s="169"/>
      <c r="F6" s="243"/>
      <c r="G6" s="244"/>
      <c r="H6" s="57"/>
    </row>
    <row r="7" spans="1:8" ht="12.75" customHeight="1" x14ac:dyDescent="0.2">
      <c r="A7" s="176"/>
      <c r="B7" s="177"/>
      <c r="C7" s="178" t="s">
        <v>62</v>
      </c>
      <c r="D7" s="179"/>
      <c r="E7" s="60"/>
      <c r="F7" s="247"/>
      <c r="G7" s="248"/>
      <c r="H7" s="57"/>
    </row>
    <row r="8" spans="1:8" ht="12.75" customHeight="1" x14ac:dyDescent="0.2">
      <c r="A8" s="182"/>
      <c r="B8" s="178"/>
      <c r="C8" s="183"/>
      <c r="D8" s="60"/>
      <c r="E8" s="60"/>
      <c r="F8" s="247"/>
      <c r="G8" s="248"/>
      <c r="H8" s="57"/>
    </row>
    <row r="9" spans="1:8" ht="12.75" customHeight="1" x14ac:dyDescent="0.2">
      <c r="A9" s="184">
        <v>1500</v>
      </c>
      <c r="B9" s="178"/>
      <c r="C9" s="183" t="s">
        <v>63</v>
      </c>
      <c r="D9" s="185"/>
      <c r="E9" s="185"/>
      <c r="F9" s="249"/>
      <c r="G9" s="248"/>
      <c r="H9" s="57"/>
    </row>
    <row r="10" spans="1:8" ht="12.75" customHeight="1" x14ac:dyDescent="0.2">
      <c r="A10" s="192"/>
      <c r="B10" s="68"/>
      <c r="C10" s="56"/>
      <c r="D10" s="60"/>
      <c r="E10" s="60"/>
      <c r="F10" s="292"/>
      <c r="G10" s="65"/>
      <c r="H10" s="57"/>
    </row>
    <row r="11" spans="1:8" ht="12.75" customHeight="1" x14ac:dyDescent="0.2">
      <c r="A11" s="293" t="s">
        <v>258</v>
      </c>
      <c r="B11" s="68"/>
      <c r="C11" s="190" t="s">
        <v>64</v>
      </c>
      <c r="D11" s="60"/>
      <c r="E11" s="185"/>
      <c r="F11" s="64"/>
      <c r="G11" s="65"/>
      <c r="H11" s="57"/>
    </row>
    <row r="12" spans="1:8" ht="12.75" customHeight="1" x14ac:dyDescent="0.2">
      <c r="A12" s="188"/>
      <c r="B12" s="68"/>
      <c r="C12" s="294" t="s">
        <v>65</v>
      </c>
      <c r="D12" s="60"/>
      <c r="E12" s="185"/>
      <c r="F12" s="64"/>
      <c r="G12" s="65"/>
      <c r="H12" s="57"/>
    </row>
    <row r="13" spans="1:8" ht="12.75" customHeight="1" x14ac:dyDescent="0.2">
      <c r="A13" s="188"/>
      <c r="B13" s="68"/>
      <c r="C13" s="294"/>
      <c r="D13" s="60"/>
      <c r="E13" s="185"/>
      <c r="F13" s="64"/>
      <c r="G13" s="65"/>
      <c r="H13" s="57"/>
    </row>
    <row r="14" spans="1:8" ht="12.75" customHeight="1" x14ac:dyDescent="0.2">
      <c r="A14" s="188"/>
      <c r="B14" s="68"/>
      <c r="C14" s="295" t="s">
        <v>256</v>
      </c>
      <c r="D14" s="60" t="s">
        <v>66</v>
      </c>
      <c r="E14" s="185">
        <v>0.5</v>
      </c>
      <c r="F14" s="64"/>
      <c r="G14" s="65"/>
      <c r="H14" s="57"/>
    </row>
    <row r="15" spans="1:8" ht="12.75" customHeight="1" x14ac:dyDescent="0.2">
      <c r="A15" s="188"/>
      <c r="B15" s="68"/>
      <c r="C15" s="294"/>
      <c r="D15" s="60"/>
      <c r="E15" s="185"/>
      <c r="F15" s="64"/>
      <c r="G15" s="65"/>
      <c r="H15" s="57"/>
    </row>
    <row r="16" spans="1:8" ht="12.75" customHeight="1" x14ac:dyDescent="0.2">
      <c r="A16" s="188"/>
      <c r="B16" s="68"/>
      <c r="C16" s="295" t="s">
        <v>257</v>
      </c>
      <c r="D16" s="60" t="s">
        <v>6</v>
      </c>
      <c r="E16" s="185">
        <v>2</v>
      </c>
      <c r="F16" s="64"/>
      <c r="G16" s="65"/>
      <c r="H16" s="57"/>
    </row>
    <row r="17" spans="1:8" ht="12.75" customHeight="1" x14ac:dyDescent="0.2">
      <c r="A17" s="188"/>
      <c r="B17" s="68"/>
      <c r="C17" s="295"/>
      <c r="D17" s="296"/>
      <c r="E17" s="185"/>
      <c r="F17" s="64"/>
      <c r="G17" s="65"/>
      <c r="H17" s="57"/>
    </row>
    <row r="18" spans="1:8" ht="22.5" customHeight="1" x14ac:dyDescent="0.25">
      <c r="A18" s="297"/>
      <c r="B18" s="298"/>
      <c r="C18" s="228" t="s">
        <v>528</v>
      </c>
      <c r="D18" s="299" t="s">
        <v>12</v>
      </c>
      <c r="E18" s="299">
        <v>1</v>
      </c>
      <c r="F18" s="300"/>
      <c r="G18" s="301"/>
      <c r="H18" s="57"/>
    </row>
    <row r="19" spans="1:8" ht="12.75" customHeight="1" x14ac:dyDescent="0.2">
      <c r="A19" s="188"/>
      <c r="B19" s="68"/>
      <c r="C19" s="302"/>
      <c r="D19" s="60"/>
      <c r="E19" s="60"/>
      <c r="F19" s="61"/>
      <c r="G19" s="65"/>
      <c r="H19" s="57"/>
    </row>
    <row r="20" spans="1:8" ht="12.75" customHeight="1" x14ac:dyDescent="0.2">
      <c r="A20" s="188">
        <v>15.02</v>
      </c>
      <c r="B20" s="253"/>
      <c r="C20" s="190" t="s">
        <v>67</v>
      </c>
      <c r="D20" s="60"/>
      <c r="E20" s="60"/>
      <c r="F20" s="61"/>
      <c r="G20" s="65"/>
      <c r="H20" s="57"/>
    </row>
    <row r="21" spans="1:8" ht="12.75" customHeight="1" x14ac:dyDescent="0.2">
      <c r="A21" s="192"/>
      <c r="B21" s="68"/>
      <c r="C21" s="190"/>
      <c r="D21" s="60"/>
      <c r="E21" s="60"/>
      <c r="F21" s="61"/>
      <c r="G21" s="65"/>
      <c r="H21" s="57"/>
    </row>
    <row r="22" spans="1:8" ht="12.75" customHeight="1" x14ac:dyDescent="0.2">
      <c r="A22" s="188"/>
      <c r="B22" s="68"/>
      <c r="C22" s="56" t="s">
        <v>68</v>
      </c>
      <c r="D22" s="60"/>
      <c r="E22" s="60"/>
      <c r="F22" s="61"/>
      <c r="G22" s="65"/>
      <c r="H22" s="57"/>
    </row>
    <row r="23" spans="1:8" ht="12.75" customHeight="1" x14ac:dyDescent="0.2">
      <c r="A23" s="188"/>
      <c r="B23" s="68"/>
      <c r="C23" s="56"/>
      <c r="D23" s="58"/>
      <c r="E23" s="60"/>
      <c r="F23" s="61"/>
      <c r="G23" s="65"/>
      <c r="H23" s="57"/>
    </row>
    <row r="24" spans="1:8" ht="12.75" customHeight="1" x14ac:dyDescent="0.2">
      <c r="A24" s="188"/>
      <c r="B24" s="68"/>
      <c r="C24" s="56"/>
      <c r="D24" s="58"/>
      <c r="E24" s="60"/>
      <c r="F24" s="61"/>
      <c r="G24" s="65"/>
      <c r="H24" s="57"/>
    </row>
    <row r="25" spans="1:8" ht="12.75" customHeight="1" x14ac:dyDescent="0.2">
      <c r="A25" s="188"/>
      <c r="B25" s="68"/>
      <c r="C25" s="228" t="s">
        <v>69</v>
      </c>
      <c r="D25" s="60" t="s">
        <v>66</v>
      </c>
      <c r="E25" s="60">
        <v>0.5</v>
      </c>
      <c r="F25" s="61"/>
      <c r="G25" s="65"/>
      <c r="H25" s="57"/>
    </row>
    <row r="26" spans="1:8" ht="12.75" customHeight="1" x14ac:dyDescent="0.2">
      <c r="A26" s="188"/>
      <c r="B26" s="68"/>
      <c r="C26" s="56"/>
      <c r="D26" s="58"/>
      <c r="E26" s="60"/>
      <c r="F26" s="61"/>
      <c r="G26" s="65"/>
      <c r="H26" s="57"/>
    </row>
    <row r="27" spans="1:8" ht="12.75" customHeight="1" x14ac:dyDescent="0.2">
      <c r="A27" s="188"/>
      <c r="B27" s="68"/>
      <c r="C27" s="56" t="s">
        <v>70</v>
      </c>
      <c r="D27" s="58"/>
      <c r="E27" s="303"/>
      <c r="F27" s="61"/>
      <c r="G27" s="65"/>
      <c r="H27" s="57"/>
    </row>
    <row r="28" spans="1:8" ht="12.75" customHeight="1" x14ac:dyDescent="0.2">
      <c r="A28" s="188"/>
      <c r="B28" s="68"/>
      <c r="C28" s="56"/>
      <c r="D28" s="58"/>
      <c r="E28" s="60"/>
      <c r="F28" s="61"/>
      <c r="G28" s="65"/>
      <c r="H28" s="57"/>
    </row>
    <row r="29" spans="1:8" ht="12.75" customHeight="1" x14ac:dyDescent="0.2">
      <c r="A29" s="188"/>
      <c r="B29" s="68"/>
      <c r="C29" s="228" t="s">
        <v>71</v>
      </c>
      <c r="D29" s="58" t="s">
        <v>72</v>
      </c>
      <c r="E29" s="303">
        <v>500</v>
      </c>
      <c r="F29" s="61"/>
      <c r="G29" s="65"/>
      <c r="H29" s="57"/>
    </row>
    <row r="30" spans="1:8" ht="12.75" customHeight="1" x14ac:dyDescent="0.2">
      <c r="A30" s="188"/>
      <c r="B30" s="68"/>
      <c r="C30" s="56"/>
      <c r="D30" s="58"/>
      <c r="E30" s="60"/>
      <c r="F30" s="61"/>
      <c r="G30" s="65"/>
      <c r="H30" s="57"/>
    </row>
    <row r="31" spans="1:8" ht="12.75" customHeight="1" x14ac:dyDescent="0.2">
      <c r="A31" s="188">
        <v>15.03</v>
      </c>
      <c r="B31" s="253"/>
      <c r="C31" s="190" t="s">
        <v>73</v>
      </c>
      <c r="D31" s="58"/>
      <c r="E31" s="60"/>
      <c r="F31" s="61"/>
      <c r="G31" s="65"/>
      <c r="H31" s="57"/>
    </row>
    <row r="32" spans="1:8" ht="12.75" customHeight="1" x14ac:dyDescent="0.2">
      <c r="A32" s="192"/>
      <c r="B32" s="68"/>
      <c r="C32" s="190"/>
      <c r="D32" s="58"/>
      <c r="E32" s="60"/>
      <c r="F32" s="61"/>
      <c r="G32" s="65"/>
      <c r="H32" s="57"/>
    </row>
    <row r="33" spans="1:8" ht="12.75" customHeight="1" x14ac:dyDescent="0.2">
      <c r="A33" s="192"/>
      <c r="B33" s="68"/>
      <c r="C33" s="56" t="s">
        <v>74</v>
      </c>
      <c r="D33" s="58" t="s">
        <v>75</v>
      </c>
      <c r="E33" s="303">
        <v>528</v>
      </c>
      <c r="F33" s="61"/>
      <c r="G33" s="65"/>
      <c r="H33" s="57"/>
    </row>
    <row r="34" spans="1:8" ht="12.75" customHeight="1" x14ac:dyDescent="0.2">
      <c r="A34" s="192"/>
      <c r="B34" s="68"/>
      <c r="C34" s="190"/>
      <c r="D34" s="58"/>
      <c r="E34" s="60"/>
      <c r="F34" s="61"/>
      <c r="G34" s="65"/>
      <c r="H34" s="57"/>
    </row>
    <row r="35" spans="1:8" ht="12.75" customHeight="1" x14ac:dyDescent="0.2">
      <c r="A35" s="188"/>
      <c r="B35" s="68"/>
      <c r="C35" s="56" t="s">
        <v>76</v>
      </c>
      <c r="D35" s="58" t="s">
        <v>12</v>
      </c>
      <c r="E35" s="60">
        <v>4</v>
      </c>
      <c r="F35" s="61"/>
      <c r="G35" s="65"/>
      <c r="H35" s="57"/>
    </row>
    <row r="36" spans="1:8" ht="12.75" customHeight="1" x14ac:dyDescent="0.2">
      <c r="A36" s="188"/>
      <c r="B36" s="68"/>
      <c r="C36" s="56"/>
      <c r="D36" s="58"/>
      <c r="E36" s="60"/>
      <c r="F36" s="61"/>
      <c r="G36" s="65"/>
      <c r="H36" s="57"/>
    </row>
    <row r="37" spans="1:8" ht="12.75" customHeight="1" x14ac:dyDescent="0.2">
      <c r="A37" s="190"/>
      <c r="B37" s="67"/>
      <c r="C37" s="56" t="s">
        <v>77</v>
      </c>
      <c r="D37" s="58" t="s">
        <v>12</v>
      </c>
      <c r="E37" s="303">
        <v>10</v>
      </c>
      <c r="F37" s="61"/>
      <c r="G37" s="65"/>
      <c r="H37" s="57"/>
    </row>
    <row r="38" spans="1:8" ht="12.75" customHeight="1" x14ac:dyDescent="0.2">
      <c r="A38" s="190"/>
      <c r="B38" s="67"/>
      <c r="C38" s="56"/>
      <c r="D38" s="58"/>
      <c r="E38" s="303"/>
      <c r="F38" s="61"/>
      <c r="G38" s="65"/>
      <c r="H38" s="57"/>
    </row>
    <row r="39" spans="1:8" ht="12.75" customHeight="1" thickBot="1" x14ac:dyDescent="0.3">
      <c r="A39" s="429"/>
      <c r="B39" s="340"/>
      <c r="C39" s="206"/>
      <c r="D39" s="270"/>
      <c r="E39" s="209"/>
      <c r="F39" s="207"/>
      <c r="G39" s="271"/>
      <c r="H39" s="57"/>
    </row>
    <row r="40" spans="1:8" ht="19.5" customHeight="1" thickTop="1" x14ac:dyDescent="0.25">
      <c r="A40" s="212" t="s">
        <v>269</v>
      </c>
      <c r="B40" s="212"/>
      <c r="C40" s="212"/>
      <c r="D40" s="213"/>
      <c r="E40" s="214"/>
      <c r="F40" s="212"/>
      <c r="G40" s="272"/>
      <c r="H40" s="57"/>
    </row>
    <row r="41" spans="1:8" ht="11.25" customHeight="1" x14ac:dyDescent="0.25">
      <c r="A41" s="217"/>
      <c r="B41" s="217"/>
      <c r="C41" s="217"/>
      <c r="D41" s="218"/>
      <c r="E41" s="219"/>
      <c r="F41" s="217"/>
      <c r="G41" s="304"/>
      <c r="H41" s="57"/>
    </row>
    <row r="42" spans="1:8" ht="15" customHeight="1" x14ac:dyDescent="0.25">
      <c r="A42" s="57"/>
      <c r="B42" s="57"/>
      <c r="C42" s="57"/>
      <c r="D42" s="57"/>
      <c r="E42" s="57"/>
      <c r="F42" s="57"/>
      <c r="G42" s="57"/>
      <c r="H42" s="57"/>
    </row>
    <row r="43" spans="1:8" ht="15" customHeight="1" x14ac:dyDescent="0.25">
      <c r="A43" s="156" t="str">
        <f>A3</f>
        <v xml:space="preserve">SCHEDULE A: BOSHAKGE BRIDGE </v>
      </c>
      <c r="B43" s="157"/>
      <c r="C43" s="157"/>
      <c r="D43" s="158"/>
      <c r="E43" s="159"/>
      <c r="F43" s="157"/>
      <c r="G43" s="264"/>
      <c r="H43" s="57"/>
    </row>
    <row r="44" spans="1:8" ht="15" customHeight="1" x14ac:dyDescent="0.25">
      <c r="A44" s="160" t="s">
        <v>0</v>
      </c>
      <c r="B44" s="633" t="s">
        <v>1</v>
      </c>
      <c r="C44" s="633" t="s">
        <v>2</v>
      </c>
      <c r="D44" s="633" t="s">
        <v>3</v>
      </c>
      <c r="E44" s="161" t="s">
        <v>4</v>
      </c>
      <c r="F44" s="633" t="s">
        <v>5</v>
      </c>
      <c r="G44" s="265" t="s">
        <v>4</v>
      </c>
      <c r="H44" s="57"/>
    </row>
    <row r="45" spans="1:8" ht="15" customHeight="1" thickBot="1" x14ac:dyDescent="0.3">
      <c r="A45" s="163" t="s">
        <v>6</v>
      </c>
      <c r="B45" s="635"/>
      <c r="C45" s="635"/>
      <c r="D45" s="635"/>
      <c r="E45" s="164" t="s">
        <v>7</v>
      </c>
      <c r="F45" s="635"/>
      <c r="G45" s="266" t="s">
        <v>8</v>
      </c>
      <c r="H45" s="57"/>
    </row>
    <row r="46" spans="1:8" ht="15" customHeight="1" thickTop="1" x14ac:dyDescent="0.25">
      <c r="A46" s="172"/>
      <c r="B46" s="167"/>
      <c r="C46" s="167"/>
      <c r="D46" s="168"/>
      <c r="E46" s="169"/>
      <c r="F46" s="243"/>
      <c r="G46" s="244"/>
      <c r="H46" s="57"/>
    </row>
    <row r="47" spans="1:8" ht="15" customHeight="1" x14ac:dyDescent="0.2">
      <c r="A47" s="176"/>
      <c r="B47" s="177"/>
      <c r="C47" s="178" t="s">
        <v>264</v>
      </c>
      <c r="D47" s="179"/>
      <c r="E47" s="60"/>
      <c r="F47" s="247"/>
      <c r="G47" s="248"/>
      <c r="H47" s="57"/>
    </row>
    <row r="48" spans="1:8" ht="15" customHeight="1" x14ac:dyDescent="0.2">
      <c r="A48" s="190"/>
      <c r="B48" s="178"/>
      <c r="C48" s="56"/>
      <c r="D48" s="60"/>
      <c r="E48" s="60"/>
      <c r="F48" s="305"/>
      <c r="G48" s="65"/>
      <c r="H48" s="57"/>
    </row>
    <row r="49" spans="1:8" ht="15" customHeight="1" x14ac:dyDescent="0.2">
      <c r="A49" s="190"/>
      <c r="B49" s="178"/>
      <c r="C49" s="56" t="s">
        <v>78</v>
      </c>
      <c r="D49" s="58"/>
      <c r="E49" s="303"/>
      <c r="F49" s="61"/>
      <c r="G49" s="65"/>
      <c r="H49" s="57"/>
    </row>
    <row r="50" spans="1:8" ht="15" customHeight="1" x14ac:dyDescent="0.2">
      <c r="A50" s="190"/>
      <c r="B50" s="196"/>
      <c r="C50" s="56" t="s">
        <v>271</v>
      </c>
      <c r="D50" s="58" t="s">
        <v>12</v>
      </c>
      <c r="E50" s="303">
        <v>4</v>
      </c>
      <c r="F50" s="61"/>
      <c r="G50" s="65"/>
      <c r="H50" s="57"/>
    </row>
    <row r="51" spans="1:8" ht="15" customHeight="1" x14ac:dyDescent="0.2">
      <c r="A51" s="190"/>
      <c r="B51" s="196"/>
      <c r="C51" s="56"/>
      <c r="D51" s="60"/>
      <c r="E51" s="60"/>
      <c r="F51" s="305"/>
      <c r="G51" s="65"/>
      <c r="H51" s="57"/>
    </row>
    <row r="52" spans="1:8" ht="15" customHeight="1" x14ac:dyDescent="0.2">
      <c r="A52" s="190"/>
      <c r="B52" s="196"/>
      <c r="C52" s="56" t="s">
        <v>79</v>
      </c>
      <c r="D52" s="58"/>
      <c r="E52" s="303"/>
      <c r="F52" s="61"/>
      <c r="G52" s="65"/>
      <c r="H52" s="57"/>
    </row>
    <row r="53" spans="1:8" ht="15" customHeight="1" x14ac:dyDescent="0.2">
      <c r="A53" s="190"/>
      <c r="B53" s="196"/>
      <c r="C53" s="56" t="s">
        <v>80</v>
      </c>
      <c r="D53" s="58" t="s">
        <v>12</v>
      </c>
      <c r="E53" s="303">
        <v>4</v>
      </c>
      <c r="F53" s="61"/>
      <c r="G53" s="65"/>
      <c r="H53" s="57"/>
    </row>
    <row r="54" spans="1:8" ht="15" customHeight="1" x14ac:dyDescent="0.25">
      <c r="A54" s="172"/>
      <c r="B54" s="172"/>
      <c r="C54" s="258"/>
      <c r="D54" s="197"/>
      <c r="E54" s="198"/>
      <c r="F54" s="259"/>
      <c r="G54" s="65"/>
      <c r="H54" s="57"/>
    </row>
    <row r="55" spans="1:8" ht="15" customHeight="1" x14ac:dyDescent="0.2">
      <c r="A55" s="190"/>
      <c r="B55" s="196"/>
      <c r="C55" s="56" t="s">
        <v>81</v>
      </c>
      <c r="D55" s="58"/>
      <c r="E55" s="185"/>
      <c r="F55" s="64"/>
      <c r="G55" s="65"/>
      <c r="H55" s="57"/>
    </row>
    <row r="56" spans="1:8" ht="15" customHeight="1" x14ac:dyDescent="0.2">
      <c r="A56" s="190"/>
      <c r="B56" s="196"/>
      <c r="C56" s="56" t="s">
        <v>82</v>
      </c>
      <c r="D56" s="60"/>
      <c r="E56" s="60"/>
      <c r="F56" s="305"/>
      <c r="G56" s="65"/>
      <c r="H56" s="57"/>
    </row>
    <row r="57" spans="1:8" ht="15" customHeight="1" x14ac:dyDescent="0.2">
      <c r="A57" s="190"/>
      <c r="B57" s="196"/>
      <c r="C57" s="56" t="s">
        <v>330</v>
      </c>
      <c r="D57" s="58" t="s">
        <v>272</v>
      </c>
      <c r="E57" s="303">
        <v>5</v>
      </c>
      <c r="F57" s="61"/>
      <c r="G57" s="65"/>
      <c r="H57" s="57"/>
    </row>
    <row r="58" spans="1:8" ht="15" customHeight="1" x14ac:dyDescent="0.2">
      <c r="A58" s="190"/>
      <c r="B58" s="196"/>
      <c r="C58" s="56"/>
      <c r="D58" s="60"/>
      <c r="E58" s="60"/>
      <c r="F58" s="305"/>
      <c r="G58" s="65"/>
      <c r="H58" s="57"/>
    </row>
    <row r="59" spans="1:8" ht="15" customHeight="1" x14ac:dyDescent="0.2">
      <c r="A59" s="190"/>
      <c r="B59" s="196"/>
      <c r="C59" s="56" t="s">
        <v>83</v>
      </c>
      <c r="D59" s="60"/>
      <c r="E59" s="60"/>
      <c r="F59" s="305"/>
      <c r="G59" s="65"/>
      <c r="H59" s="57"/>
    </row>
    <row r="60" spans="1:8" ht="15" customHeight="1" x14ac:dyDescent="0.2">
      <c r="A60" s="190"/>
      <c r="B60" s="196"/>
      <c r="C60" s="56"/>
      <c r="D60" s="60"/>
      <c r="E60" s="60"/>
      <c r="F60" s="305"/>
      <c r="G60" s="65"/>
      <c r="H60" s="57"/>
    </row>
    <row r="61" spans="1:8" ht="15" customHeight="1" x14ac:dyDescent="0.2">
      <c r="A61" s="190"/>
      <c r="B61" s="196"/>
      <c r="C61" s="228" t="s">
        <v>84</v>
      </c>
      <c r="D61" s="58" t="s">
        <v>12</v>
      </c>
      <c r="E61" s="303">
        <v>4</v>
      </c>
      <c r="F61" s="61"/>
      <c r="G61" s="65"/>
      <c r="H61" s="57"/>
    </row>
    <row r="62" spans="1:8" ht="15" customHeight="1" x14ac:dyDescent="0.2">
      <c r="A62" s="190"/>
      <c r="B62" s="196"/>
      <c r="C62" s="56"/>
      <c r="D62" s="60"/>
      <c r="E62" s="60"/>
      <c r="F62" s="305"/>
      <c r="G62" s="65"/>
      <c r="H62" s="57"/>
    </row>
    <row r="63" spans="1:8" ht="15" customHeight="1" x14ac:dyDescent="0.2">
      <c r="A63" s="190"/>
      <c r="B63" s="196"/>
      <c r="C63" s="228" t="s">
        <v>85</v>
      </c>
      <c r="D63" s="58" t="s">
        <v>12</v>
      </c>
      <c r="E63" s="303">
        <v>4</v>
      </c>
      <c r="F63" s="61"/>
      <c r="G63" s="65"/>
      <c r="H63" s="57"/>
    </row>
    <row r="64" spans="1:8" ht="15" customHeight="1" x14ac:dyDescent="0.2">
      <c r="A64" s="190"/>
      <c r="B64" s="196"/>
      <c r="C64" s="56"/>
      <c r="D64" s="60"/>
      <c r="E64" s="60"/>
      <c r="F64" s="305"/>
      <c r="G64" s="65"/>
      <c r="H64" s="57"/>
    </row>
    <row r="65" spans="1:8" ht="15" customHeight="1" x14ac:dyDescent="0.2">
      <c r="A65" s="190"/>
      <c r="B65" s="196"/>
      <c r="C65" s="56" t="s">
        <v>86</v>
      </c>
      <c r="D65" s="58" t="s">
        <v>12</v>
      </c>
      <c r="E65" s="303">
        <v>4</v>
      </c>
      <c r="F65" s="61"/>
      <c r="G65" s="65"/>
      <c r="H65" s="57"/>
    </row>
    <row r="66" spans="1:8" ht="15" customHeight="1" x14ac:dyDescent="0.2">
      <c r="A66" s="190"/>
      <c r="B66" s="196"/>
      <c r="C66" s="56"/>
      <c r="D66" s="60"/>
      <c r="E66" s="60"/>
      <c r="F66" s="305"/>
      <c r="G66" s="65"/>
      <c r="H66" s="57"/>
    </row>
    <row r="67" spans="1:8" ht="15" customHeight="1" x14ac:dyDescent="0.2">
      <c r="A67" s="190"/>
      <c r="B67" s="196"/>
      <c r="C67" s="56" t="s">
        <v>87</v>
      </c>
      <c r="D67" s="58" t="s">
        <v>239</v>
      </c>
      <c r="E67" s="303">
        <v>1</v>
      </c>
      <c r="F67" s="61">
        <v>20000</v>
      </c>
      <c r="G67" s="65">
        <f t="shared" ref="G67:G69" si="0">E67*F67</f>
        <v>20000</v>
      </c>
      <c r="H67" s="57"/>
    </row>
    <row r="68" spans="1:8" ht="15" customHeight="1" x14ac:dyDescent="0.2">
      <c r="A68" s="190"/>
      <c r="B68" s="196"/>
      <c r="C68" s="228"/>
      <c r="D68" s="58"/>
      <c r="E68" s="303"/>
      <c r="F68" s="61"/>
      <c r="G68" s="65"/>
      <c r="H68" s="57"/>
    </row>
    <row r="69" spans="1:8" ht="15" customHeight="1" x14ac:dyDescent="0.2">
      <c r="A69" s="188">
        <v>15.04</v>
      </c>
      <c r="B69" s="253"/>
      <c r="C69" s="190" t="s">
        <v>88</v>
      </c>
      <c r="D69" s="58" t="s">
        <v>240</v>
      </c>
      <c r="E69" s="303">
        <v>1</v>
      </c>
      <c r="F69" s="61">
        <v>10000</v>
      </c>
      <c r="G69" s="65">
        <f t="shared" si="0"/>
        <v>10000</v>
      </c>
      <c r="H69" s="57"/>
    </row>
    <row r="70" spans="1:8" ht="15" customHeight="1" x14ac:dyDescent="0.2">
      <c r="A70" s="188"/>
      <c r="B70" s="253"/>
      <c r="C70" s="190"/>
      <c r="D70" s="58"/>
      <c r="E70" s="303"/>
      <c r="F70" s="61"/>
      <c r="G70" s="65"/>
      <c r="H70" s="57"/>
    </row>
    <row r="71" spans="1:8" ht="15" customHeight="1" thickBot="1" x14ac:dyDescent="0.3">
      <c r="A71" s="206"/>
      <c r="B71" s="206"/>
      <c r="C71" s="206"/>
      <c r="D71" s="270"/>
      <c r="E71" s="209"/>
      <c r="F71" s="207"/>
      <c r="G71" s="271"/>
      <c r="H71" s="57"/>
    </row>
    <row r="72" spans="1:8" ht="15" customHeight="1" thickTop="1" x14ac:dyDescent="0.25">
      <c r="A72" s="212" t="s">
        <v>269</v>
      </c>
      <c r="B72" s="212"/>
      <c r="C72" s="212"/>
      <c r="D72" s="213"/>
      <c r="E72" s="214"/>
      <c r="F72" s="212"/>
      <c r="G72" s="272"/>
      <c r="H72" s="57"/>
    </row>
    <row r="73" spans="1:8" ht="15" customHeight="1" x14ac:dyDescent="0.25">
      <c r="A73" s="57"/>
      <c r="B73" s="57"/>
      <c r="C73" s="57"/>
      <c r="D73" s="57"/>
      <c r="E73" s="57"/>
      <c r="F73" s="57"/>
      <c r="G73" s="306"/>
      <c r="H73" s="57"/>
    </row>
    <row r="74" spans="1:8" ht="15" customHeight="1" x14ac:dyDescent="0.25">
      <c r="A74" s="57"/>
      <c r="B74" s="57"/>
      <c r="C74" s="57"/>
      <c r="D74" s="57"/>
      <c r="E74" s="57"/>
      <c r="F74" s="57"/>
      <c r="G74" s="57"/>
      <c r="H74" s="57"/>
    </row>
    <row r="75" spans="1:8" ht="15" customHeight="1" x14ac:dyDescent="0.25">
      <c r="A75" s="156" t="str">
        <f>A3</f>
        <v xml:space="preserve">SCHEDULE A: BOSHAKGE BRIDGE </v>
      </c>
      <c r="B75" s="157"/>
      <c r="C75" s="157"/>
      <c r="D75" s="158"/>
      <c r="E75" s="159"/>
      <c r="F75" s="157"/>
      <c r="G75" s="264"/>
      <c r="H75" s="57"/>
    </row>
    <row r="76" spans="1:8" ht="15" customHeight="1" x14ac:dyDescent="0.25">
      <c r="A76" s="160" t="s">
        <v>0</v>
      </c>
      <c r="B76" s="633" t="s">
        <v>1</v>
      </c>
      <c r="C76" s="633" t="s">
        <v>2</v>
      </c>
      <c r="D76" s="633" t="s">
        <v>3</v>
      </c>
      <c r="E76" s="161" t="s">
        <v>4</v>
      </c>
      <c r="F76" s="633" t="s">
        <v>5</v>
      </c>
      <c r="G76" s="265" t="s">
        <v>4</v>
      </c>
      <c r="H76" s="57"/>
    </row>
    <row r="77" spans="1:8" ht="15" customHeight="1" thickBot="1" x14ac:dyDescent="0.3">
      <c r="A77" s="163" t="s">
        <v>6</v>
      </c>
      <c r="B77" s="635"/>
      <c r="C77" s="635"/>
      <c r="D77" s="635"/>
      <c r="E77" s="164" t="s">
        <v>7</v>
      </c>
      <c r="F77" s="635"/>
      <c r="G77" s="266" t="s">
        <v>8</v>
      </c>
      <c r="H77" s="57"/>
    </row>
    <row r="78" spans="1:8" ht="15" customHeight="1" thickTop="1" x14ac:dyDescent="0.25">
      <c r="A78" s="172"/>
      <c r="B78" s="167"/>
      <c r="C78" s="167"/>
      <c r="D78" s="168"/>
      <c r="E78" s="169"/>
      <c r="F78" s="243"/>
      <c r="G78" s="244"/>
      <c r="H78" s="57"/>
    </row>
    <row r="79" spans="1:8" ht="15" customHeight="1" x14ac:dyDescent="0.2">
      <c r="A79" s="176"/>
      <c r="B79" s="177"/>
      <c r="C79" s="178" t="s">
        <v>264</v>
      </c>
      <c r="D79" s="179"/>
      <c r="E79" s="60"/>
      <c r="F79" s="247"/>
      <c r="G79" s="248"/>
      <c r="H79" s="57"/>
    </row>
    <row r="80" spans="1:8" ht="15" customHeight="1" x14ac:dyDescent="0.2">
      <c r="A80" s="182"/>
      <c r="B80" s="178"/>
      <c r="C80" s="183"/>
      <c r="D80" s="60"/>
      <c r="E80" s="60"/>
      <c r="F80" s="247"/>
      <c r="G80" s="248"/>
      <c r="H80" s="57"/>
    </row>
    <row r="81" spans="1:8" ht="15" customHeight="1" x14ac:dyDescent="0.2">
      <c r="A81" s="188">
        <v>15.05</v>
      </c>
      <c r="B81" s="253"/>
      <c r="C81" s="190" t="s">
        <v>89</v>
      </c>
      <c r="D81" s="58"/>
      <c r="E81" s="60"/>
      <c r="F81" s="61"/>
      <c r="G81" s="65"/>
      <c r="H81" s="57"/>
    </row>
    <row r="82" spans="1:8" ht="15" customHeight="1" x14ac:dyDescent="0.2">
      <c r="A82" s="192"/>
      <c r="B82" s="68"/>
      <c r="C82" s="190" t="s">
        <v>90</v>
      </c>
      <c r="D82" s="58"/>
      <c r="E82" s="60"/>
      <c r="F82" s="61"/>
      <c r="G82" s="65"/>
      <c r="H82" s="57"/>
    </row>
    <row r="83" spans="1:8" ht="15" customHeight="1" x14ac:dyDescent="0.2">
      <c r="A83" s="192"/>
      <c r="B83" s="68"/>
      <c r="C83" s="190" t="s">
        <v>91</v>
      </c>
      <c r="D83" s="58"/>
      <c r="E83" s="60"/>
      <c r="F83" s="61"/>
      <c r="G83" s="65"/>
      <c r="H83" s="57"/>
    </row>
    <row r="84" spans="1:8" ht="15" customHeight="1" x14ac:dyDescent="0.2">
      <c r="A84" s="192"/>
      <c r="B84" s="68"/>
      <c r="C84" s="190"/>
      <c r="D84" s="58"/>
      <c r="E84" s="60"/>
      <c r="F84" s="61"/>
      <c r="G84" s="65"/>
      <c r="H84" s="57"/>
    </row>
    <row r="85" spans="1:8" s="73" customFormat="1" ht="15" customHeight="1" x14ac:dyDescent="0.25">
      <c r="A85" s="307"/>
      <c r="B85" s="308"/>
      <c r="C85" s="228" t="s">
        <v>92</v>
      </c>
      <c r="D85" s="309" t="s">
        <v>93</v>
      </c>
      <c r="E85" s="310">
        <v>250</v>
      </c>
      <c r="F85" s="305"/>
      <c r="G85" s="301"/>
      <c r="H85" s="311"/>
    </row>
    <row r="86" spans="1:8" ht="15" customHeight="1" x14ac:dyDescent="0.2">
      <c r="A86" s="188"/>
      <c r="B86" s="68"/>
      <c r="C86" s="56"/>
      <c r="D86" s="58"/>
      <c r="E86" s="60"/>
      <c r="F86" s="61"/>
      <c r="G86" s="65"/>
      <c r="H86" s="57"/>
    </row>
    <row r="87" spans="1:8" ht="15" customHeight="1" x14ac:dyDescent="0.2">
      <c r="A87" s="188">
        <v>15.06</v>
      </c>
      <c r="B87" s="253"/>
      <c r="C87" s="190" t="s">
        <v>94</v>
      </c>
      <c r="D87" s="58" t="s">
        <v>95</v>
      </c>
      <c r="E87" s="303">
        <v>175</v>
      </c>
      <c r="F87" s="61"/>
      <c r="G87" s="65"/>
      <c r="H87" s="57"/>
    </row>
    <row r="88" spans="1:8" ht="15" customHeight="1" x14ac:dyDescent="0.2">
      <c r="A88" s="192"/>
      <c r="B88" s="68"/>
      <c r="C88" s="190"/>
      <c r="D88" s="58"/>
      <c r="E88" s="60"/>
      <c r="F88" s="61"/>
      <c r="G88" s="65"/>
      <c r="H88" s="57"/>
    </row>
    <row r="89" spans="1:8" ht="15" customHeight="1" x14ac:dyDescent="0.2">
      <c r="A89" s="188">
        <v>15.07</v>
      </c>
      <c r="B89" s="253"/>
      <c r="C89" s="190" t="s">
        <v>96</v>
      </c>
      <c r="D89" s="58"/>
      <c r="E89" s="303"/>
      <c r="F89" s="61"/>
      <c r="G89" s="65"/>
      <c r="H89" s="57"/>
    </row>
    <row r="90" spans="1:8" ht="15" customHeight="1" x14ac:dyDescent="0.2">
      <c r="A90" s="188"/>
      <c r="B90" s="68"/>
      <c r="C90" s="56"/>
      <c r="D90" s="58"/>
      <c r="E90" s="303"/>
      <c r="F90" s="61"/>
      <c r="G90" s="65"/>
      <c r="H90" s="57"/>
    </row>
    <row r="91" spans="1:8" ht="15" customHeight="1" x14ac:dyDescent="0.2">
      <c r="A91" s="172"/>
      <c r="B91" s="172"/>
      <c r="C91" s="56" t="s">
        <v>273</v>
      </c>
      <c r="D91" s="58" t="s">
        <v>97</v>
      </c>
      <c r="E91" s="303">
        <v>5</v>
      </c>
      <c r="F91" s="61"/>
      <c r="G91" s="65"/>
      <c r="H91" s="57"/>
    </row>
    <row r="92" spans="1:8" ht="15" customHeight="1" x14ac:dyDescent="0.2">
      <c r="A92" s="172"/>
      <c r="B92" s="172"/>
      <c r="C92" s="56"/>
      <c r="D92" s="58"/>
      <c r="E92" s="303"/>
      <c r="F92" s="61"/>
      <c r="G92" s="65"/>
      <c r="H92" s="57"/>
    </row>
    <row r="93" spans="1:8" ht="15" customHeight="1" x14ac:dyDescent="0.2">
      <c r="A93" s="312">
        <v>15.1</v>
      </c>
      <c r="B93" s="172"/>
      <c r="C93" s="313" t="s">
        <v>274</v>
      </c>
      <c r="D93" s="58"/>
      <c r="E93" s="303"/>
      <c r="F93" s="61"/>
      <c r="G93" s="65"/>
      <c r="H93" s="57"/>
    </row>
    <row r="94" spans="1:8" ht="15" customHeight="1" x14ac:dyDescent="0.2">
      <c r="A94" s="312" t="s">
        <v>567</v>
      </c>
      <c r="B94" s="172"/>
      <c r="C94" s="313" t="s">
        <v>275</v>
      </c>
      <c r="D94" s="58" t="s">
        <v>66</v>
      </c>
      <c r="E94" s="303"/>
      <c r="F94" s="61"/>
      <c r="G94" s="65"/>
      <c r="H94" s="57"/>
    </row>
    <row r="95" spans="1:8" ht="15" customHeight="1" x14ac:dyDescent="0.2">
      <c r="A95" s="172"/>
      <c r="B95" s="172"/>
      <c r="C95" s="56"/>
      <c r="D95" s="58"/>
      <c r="E95" s="60"/>
      <c r="F95" s="280"/>
      <c r="G95" s="65"/>
      <c r="H95" s="57"/>
    </row>
    <row r="96" spans="1:8" ht="15" customHeight="1" x14ac:dyDescent="0.25">
      <c r="A96" s="258" t="s">
        <v>98</v>
      </c>
      <c r="B96" s="258"/>
      <c r="C96" s="258" t="s">
        <v>99</v>
      </c>
      <c r="D96" s="197"/>
      <c r="E96" s="198"/>
      <c r="F96" s="280"/>
      <c r="G96" s="65"/>
      <c r="H96" s="57"/>
    </row>
    <row r="97" spans="1:8" ht="15" customHeight="1" x14ac:dyDescent="0.25">
      <c r="A97" s="172"/>
      <c r="B97" s="172"/>
      <c r="C97" s="172"/>
      <c r="D97" s="197"/>
      <c r="E97" s="198"/>
      <c r="F97" s="280"/>
      <c r="G97" s="65"/>
      <c r="H97" s="57"/>
    </row>
    <row r="98" spans="1:8" ht="15" customHeight="1" x14ac:dyDescent="0.2">
      <c r="A98" s="172"/>
      <c r="B98" s="172"/>
      <c r="C98" s="56" t="s">
        <v>100</v>
      </c>
      <c r="D98" s="58"/>
      <c r="E98" s="60"/>
      <c r="F98" s="61"/>
      <c r="G98" s="65"/>
      <c r="H98" s="57"/>
    </row>
    <row r="99" spans="1:8" ht="15" customHeight="1" x14ac:dyDescent="0.2">
      <c r="A99" s="172"/>
      <c r="B99" s="172"/>
      <c r="C99" s="56" t="s">
        <v>101</v>
      </c>
      <c r="D99" s="58" t="s">
        <v>102</v>
      </c>
      <c r="E99" s="303">
        <v>950</v>
      </c>
      <c r="F99" s="61"/>
      <c r="G99" s="65"/>
      <c r="H99" s="57"/>
    </row>
    <row r="100" spans="1:8" ht="15" customHeight="1" x14ac:dyDescent="0.25">
      <c r="A100" s="172"/>
      <c r="B100" s="172"/>
      <c r="C100" s="56"/>
      <c r="D100" s="197"/>
      <c r="E100" s="198"/>
      <c r="F100" s="288"/>
      <c r="G100" s="65"/>
      <c r="H100" s="57"/>
    </row>
    <row r="101" spans="1:8" ht="15" customHeight="1" x14ac:dyDescent="0.25">
      <c r="A101" s="172"/>
      <c r="B101" s="172"/>
      <c r="C101" s="56"/>
      <c r="D101" s="197"/>
      <c r="E101" s="198"/>
      <c r="F101" s="314"/>
      <c r="G101" s="65"/>
      <c r="H101" s="57"/>
    </row>
    <row r="102" spans="1:8" ht="15" customHeight="1" x14ac:dyDescent="0.25">
      <c r="A102" s="172"/>
      <c r="B102" s="172"/>
      <c r="C102" s="56"/>
      <c r="D102" s="197"/>
      <c r="E102" s="198"/>
      <c r="F102" s="314"/>
      <c r="G102" s="65"/>
      <c r="H102" s="57"/>
    </row>
    <row r="103" spans="1:8" ht="15" customHeight="1" x14ac:dyDescent="0.25">
      <c r="A103" s="172"/>
      <c r="B103" s="172"/>
      <c r="C103" s="172"/>
      <c r="D103" s="197"/>
      <c r="E103" s="198"/>
      <c r="F103" s="259"/>
      <c r="G103" s="65"/>
      <c r="H103" s="57"/>
    </row>
    <row r="104" spans="1:8" ht="15" customHeight="1" x14ac:dyDescent="0.25">
      <c r="A104" s="315" t="s">
        <v>534</v>
      </c>
      <c r="B104" s="316"/>
      <c r="C104" s="316"/>
      <c r="D104" s="317"/>
      <c r="E104" s="318"/>
      <c r="F104" s="316"/>
      <c r="G104" s="319"/>
      <c r="H104" s="57"/>
    </row>
  </sheetData>
  <mergeCells count="13">
    <mergeCell ref="E3:G3"/>
    <mergeCell ref="B76:B77"/>
    <mergeCell ref="C76:C77"/>
    <mergeCell ref="D76:D77"/>
    <mergeCell ref="F76:F77"/>
    <mergeCell ref="B4:B5"/>
    <mergeCell ref="C4:C5"/>
    <mergeCell ref="D4:D5"/>
    <mergeCell ref="F4:F5"/>
    <mergeCell ref="B44:B45"/>
    <mergeCell ref="C44:C45"/>
    <mergeCell ref="D44:D45"/>
    <mergeCell ref="F44:F45"/>
  </mergeCells>
  <pageMargins left="0.70866141732283472" right="0.70866141732283472" top="0.74803149606299213" bottom="0.74803149606299213" header="0" footer="0"/>
  <pageSetup scale="83" orientation="portrait" r:id="rId1"/>
  <headerFooter>
    <oddHeader xml:space="preserve">&amp;CBOSHAKGE BRIDGE IN LIMPOPO PROVINCE </oddHeader>
  </headerFooter>
  <rowBreaks count="2" manualBreakCount="2">
    <brk id="41" max="7" man="1"/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69"/>
  <sheetViews>
    <sheetView topLeftCell="A35" zoomScaleNormal="100" workbookViewId="0">
      <selection activeCell="K20" sqref="K20"/>
    </sheetView>
  </sheetViews>
  <sheetFormatPr defaultColWidth="14.42578125" defaultRowHeight="15" customHeight="1" x14ac:dyDescent="0.25"/>
  <cols>
    <col min="1" max="1" width="6.7109375" customWidth="1"/>
    <col min="2" max="2" width="10.7109375" customWidth="1"/>
    <col min="3" max="3" width="40.7109375" customWidth="1"/>
    <col min="4" max="4" width="10" bestFit="1" customWidth="1"/>
    <col min="5" max="5" width="7.7109375" customWidth="1"/>
    <col min="6" max="6" width="11.7109375" customWidth="1"/>
    <col min="7" max="7" width="12.7109375" customWidth="1"/>
    <col min="8" max="8" width="8" customWidth="1"/>
  </cols>
  <sheetData>
    <row r="1" spans="1:8" ht="11.25" customHeight="1" x14ac:dyDescent="0.25">
      <c r="A1" s="1"/>
      <c r="B1" s="1"/>
      <c r="C1" s="1"/>
      <c r="D1" s="2"/>
      <c r="E1" s="3"/>
      <c r="F1" s="1"/>
      <c r="G1" s="38"/>
      <c r="H1" s="1"/>
    </row>
    <row r="2" spans="1:8" ht="11.25" customHeight="1" x14ac:dyDescent="0.25">
      <c r="A2" s="1"/>
      <c r="B2" s="1"/>
      <c r="C2" s="1"/>
      <c r="D2" s="2"/>
      <c r="E2" s="3"/>
      <c r="F2" s="1"/>
      <c r="G2" s="38"/>
      <c r="H2" s="1"/>
    </row>
    <row r="3" spans="1:8" ht="11.25" customHeight="1" x14ac:dyDescent="0.25">
      <c r="A3" s="156" t="str">
        <f>'1500'!A3</f>
        <v xml:space="preserve">SCHEDULE A: BOSHAKGE BRIDGE </v>
      </c>
      <c r="B3" s="157"/>
      <c r="C3" s="157"/>
      <c r="D3" s="158"/>
      <c r="E3" s="159"/>
      <c r="F3" s="641" t="s">
        <v>433</v>
      </c>
      <c r="G3" s="642"/>
      <c r="H3" s="157"/>
    </row>
    <row r="4" spans="1:8" ht="11.25" customHeight="1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43" t="s">
        <v>5</v>
      </c>
      <c r="G4" s="320" t="s">
        <v>4</v>
      </c>
      <c r="H4" s="238"/>
    </row>
    <row r="5" spans="1:8" ht="11.25" customHeight="1" thickBot="1" x14ac:dyDescent="0.3">
      <c r="A5" s="163" t="s">
        <v>6</v>
      </c>
      <c r="B5" s="635"/>
      <c r="C5" s="635"/>
      <c r="D5" s="635"/>
      <c r="E5" s="164" t="s">
        <v>7</v>
      </c>
      <c r="F5" s="635"/>
      <c r="G5" s="275" t="s">
        <v>8</v>
      </c>
      <c r="H5" s="238"/>
    </row>
    <row r="6" spans="1:8" ht="12.75" customHeight="1" thickTop="1" x14ac:dyDescent="0.25">
      <c r="A6" s="172"/>
      <c r="B6" s="167"/>
      <c r="C6" s="167"/>
      <c r="D6" s="168"/>
      <c r="E6" s="169"/>
      <c r="F6" s="243"/>
      <c r="G6" s="276"/>
      <c r="H6" s="157"/>
    </row>
    <row r="7" spans="1:8" ht="12.75" customHeight="1" x14ac:dyDescent="0.2">
      <c r="A7" s="176"/>
      <c r="B7" s="177"/>
      <c r="C7" s="178" t="s">
        <v>103</v>
      </c>
      <c r="D7" s="179"/>
      <c r="E7" s="60"/>
      <c r="F7" s="277"/>
      <c r="G7" s="278"/>
      <c r="H7" s="157"/>
    </row>
    <row r="8" spans="1:8" ht="12.75" customHeight="1" x14ac:dyDescent="0.2">
      <c r="A8" s="182"/>
      <c r="B8" s="178"/>
      <c r="C8" s="183"/>
      <c r="D8" s="60"/>
      <c r="E8" s="60"/>
      <c r="F8" s="277"/>
      <c r="G8" s="278"/>
      <c r="H8" s="157"/>
    </row>
    <row r="9" spans="1:8" ht="12.75" customHeight="1" x14ac:dyDescent="0.2">
      <c r="A9" s="184">
        <v>1700</v>
      </c>
      <c r="B9" s="178"/>
      <c r="C9" s="183" t="s">
        <v>104</v>
      </c>
      <c r="D9" s="185"/>
      <c r="E9" s="185"/>
      <c r="F9" s="321"/>
      <c r="G9" s="278"/>
      <c r="H9" s="157"/>
    </row>
    <row r="10" spans="1:8" ht="12.75" customHeight="1" x14ac:dyDescent="0.2">
      <c r="A10" s="187"/>
      <c r="B10" s="250"/>
      <c r="C10" s="251"/>
      <c r="D10" s="185"/>
      <c r="E10" s="185"/>
      <c r="F10" s="322"/>
      <c r="G10" s="280"/>
      <c r="H10" s="157"/>
    </row>
    <row r="11" spans="1:8" ht="12.75" customHeight="1" x14ac:dyDescent="0.2">
      <c r="A11" s="188">
        <v>17.010000000000002</v>
      </c>
      <c r="B11" s="253"/>
      <c r="C11" s="190" t="s">
        <v>105</v>
      </c>
      <c r="D11" s="58"/>
      <c r="E11" s="323"/>
      <c r="F11" s="255"/>
      <c r="G11" s="280"/>
      <c r="H11" s="156"/>
    </row>
    <row r="12" spans="1:8" ht="12.75" customHeight="1" x14ac:dyDescent="0.2">
      <c r="A12" s="192"/>
      <c r="B12" s="68"/>
      <c r="C12" s="56"/>
      <c r="D12" s="60"/>
      <c r="E12" s="324"/>
      <c r="F12" s="255"/>
      <c r="G12" s="280"/>
      <c r="H12" s="156"/>
    </row>
    <row r="13" spans="1:8" ht="12.75" customHeight="1" x14ac:dyDescent="0.2">
      <c r="A13" s="188"/>
      <c r="B13" s="68"/>
      <c r="C13" s="56" t="s">
        <v>106</v>
      </c>
      <c r="D13" s="60" t="s">
        <v>107</v>
      </c>
      <c r="E13" s="324">
        <v>3</v>
      </c>
      <c r="F13" s="286"/>
      <c r="G13" s="280"/>
      <c r="H13" s="156"/>
    </row>
    <row r="14" spans="1:8" ht="12.75" customHeight="1" x14ac:dyDescent="0.2">
      <c r="A14" s="188"/>
      <c r="B14" s="68"/>
      <c r="C14" s="56"/>
      <c r="D14" s="60"/>
      <c r="E14" s="325"/>
      <c r="F14" s="286"/>
      <c r="G14" s="280"/>
      <c r="H14" s="156"/>
    </row>
    <row r="15" spans="1:8" ht="12.75" customHeight="1" x14ac:dyDescent="0.2">
      <c r="A15" s="188"/>
      <c r="B15" s="68"/>
      <c r="C15" s="302" t="s">
        <v>108</v>
      </c>
      <c r="D15" s="60" t="s">
        <v>107</v>
      </c>
      <c r="E15" s="324">
        <v>1.5</v>
      </c>
      <c r="F15" s="286"/>
      <c r="G15" s="280"/>
      <c r="H15" s="156"/>
    </row>
    <row r="16" spans="1:8" ht="12.75" customHeight="1" x14ac:dyDescent="0.2">
      <c r="A16" s="188"/>
      <c r="B16" s="68"/>
      <c r="C16" s="56"/>
      <c r="D16" s="60"/>
      <c r="E16" s="324"/>
      <c r="F16" s="286"/>
      <c r="G16" s="280"/>
      <c r="H16" s="156"/>
    </row>
    <row r="17" spans="1:8" ht="12.75" customHeight="1" x14ac:dyDescent="0.2">
      <c r="A17" s="188"/>
      <c r="B17" s="68"/>
      <c r="C17" s="56"/>
      <c r="D17" s="60"/>
      <c r="E17" s="323"/>
      <c r="F17" s="281"/>
      <c r="G17" s="280"/>
      <c r="H17" s="156"/>
    </row>
    <row r="18" spans="1:8" ht="12.75" customHeight="1" x14ac:dyDescent="0.2">
      <c r="A18" s="188">
        <v>17.02</v>
      </c>
      <c r="B18" s="253"/>
      <c r="C18" s="190" t="s">
        <v>109</v>
      </c>
      <c r="D18" s="60"/>
      <c r="E18" s="60"/>
      <c r="F18" s="281"/>
      <c r="G18" s="280"/>
      <c r="H18" s="156"/>
    </row>
    <row r="19" spans="1:8" ht="12.75" customHeight="1" x14ac:dyDescent="0.2">
      <c r="A19" s="192"/>
      <c r="B19" s="68"/>
      <c r="C19" s="190" t="s">
        <v>110</v>
      </c>
      <c r="D19" s="60"/>
      <c r="E19" s="60"/>
      <c r="F19" s="281"/>
      <c r="G19" s="280"/>
      <c r="H19" s="157"/>
    </row>
    <row r="20" spans="1:8" ht="12.75" customHeight="1" x14ac:dyDescent="0.2">
      <c r="A20" s="192"/>
      <c r="B20" s="68"/>
      <c r="C20" s="190"/>
      <c r="D20" s="60"/>
      <c r="E20" s="60"/>
      <c r="F20" s="281"/>
      <c r="G20" s="280"/>
      <c r="H20" s="157"/>
    </row>
    <row r="21" spans="1:8" ht="12.75" customHeight="1" x14ac:dyDescent="0.2">
      <c r="A21" s="188"/>
      <c r="B21" s="68"/>
      <c r="C21" s="56" t="s">
        <v>111</v>
      </c>
      <c r="D21" s="60" t="s">
        <v>12</v>
      </c>
      <c r="E21" s="60">
        <v>44</v>
      </c>
      <c r="F21" s="281"/>
      <c r="G21" s="280"/>
      <c r="H21" s="157"/>
    </row>
    <row r="22" spans="1:8" ht="12.75" customHeight="1" x14ac:dyDescent="0.2">
      <c r="A22" s="188"/>
      <c r="B22" s="68"/>
      <c r="C22" s="56"/>
      <c r="D22" s="60"/>
      <c r="E22" s="60"/>
      <c r="F22" s="281"/>
      <c r="G22" s="280"/>
      <c r="H22" s="157"/>
    </row>
    <row r="23" spans="1:8" ht="12.75" customHeight="1" x14ac:dyDescent="0.2">
      <c r="A23" s="188"/>
      <c r="B23" s="68"/>
      <c r="C23" s="56" t="s">
        <v>112</v>
      </c>
      <c r="D23" s="60" t="s">
        <v>12</v>
      </c>
      <c r="E23" s="60">
        <v>50</v>
      </c>
      <c r="F23" s="281"/>
      <c r="G23" s="280"/>
      <c r="H23" s="157"/>
    </row>
    <row r="24" spans="1:8" ht="12.75" customHeight="1" x14ac:dyDescent="0.2">
      <c r="A24" s="188"/>
      <c r="B24" s="68"/>
      <c r="C24" s="56"/>
      <c r="D24" s="60"/>
      <c r="E24" s="60"/>
      <c r="F24" s="281"/>
      <c r="G24" s="280"/>
      <c r="H24" s="157"/>
    </row>
    <row r="25" spans="1:8" ht="12.75" customHeight="1" x14ac:dyDescent="0.2">
      <c r="A25" s="188"/>
      <c r="B25" s="68"/>
      <c r="C25" s="56" t="s">
        <v>113</v>
      </c>
      <c r="D25" s="60" t="s">
        <v>12</v>
      </c>
      <c r="E25" s="296">
        <v>22</v>
      </c>
      <c r="F25" s="281"/>
      <c r="G25" s="280"/>
      <c r="H25" s="157"/>
    </row>
    <row r="26" spans="1:8" ht="12.75" customHeight="1" x14ac:dyDescent="0.2">
      <c r="A26" s="188"/>
      <c r="B26" s="68"/>
      <c r="C26" s="56"/>
      <c r="D26" s="60"/>
      <c r="E26" s="60"/>
      <c r="F26" s="281"/>
      <c r="G26" s="280"/>
      <c r="H26" s="157"/>
    </row>
    <row r="27" spans="1:8" ht="12.75" customHeight="1" x14ac:dyDescent="0.2">
      <c r="A27" s="188"/>
      <c r="B27" s="68"/>
      <c r="C27" s="302"/>
      <c r="D27" s="326"/>
      <c r="E27" s="60"/>
      <c r="F27" s="61"/>
      <c r="G27" s="280"/>
      <c r="H27" s="157"/>
    </row>
    <row r="28" spans="1:8" ht="12.75" customHeight="1" x14ac:dyDescent="0.2">
      <c r="A28" s="190"/>
      <c r="B28" s="196"/>
      <c r="C28" s="190"/>
      <c r="D28" s="58"/>
      <c r="E28" s="303"/>
      <c r="F28" s="281"/>
      <c r="G28" s="280"/>
      <c r="H28" s="157"/>
    </row>
    <row r="29" spans="1:8" ht="12.75" customHeight="1" thickBot="1" x14ac:dyDescent="0.3">
      <c r="A29" s="206"/>
      <c r="B29" s="207"/>
      <c r="C29" s="207"/>
      <c r="D29" s="208"/>
      <c r="E29" s="209"/>
      <c r="F29" s="207"/>
      <c r="G29" s="284"/>
      <c r="H29" s="157"/>
    </row>
    <row r="30" spans="1:8" ht="19.5" customHeight="1" thickTop="1" x14ac:dyDescent="0.25">
      <c r="A30" s="212" t="s">
        <v>115</v>
      </c>
      <c r="B30" s="212"/>
      <c r="C30" s="212"/>
      <c r="D30" s="213"/>
      <c r="E30" s="214"/>
      <c r="F30" s="212"/>
      <c r="G30" s="285"/>
      <c r="H30" s="156"/>
    </row>
    <row r="31" spans="1:8" ht="11.25" customHeight="1" x14ac:dyDescent="0.25">
      <c r="A31" s="5"/>
      <c r="B31" s="25"/>
      <c r="C31" s="25"/>
      <c r="D31" s="26"/>
      <c r="E31" s="27"/>
      <c r="F31" s="25"/>
      <c r="G31" s="45"/>
      <c r="H31" s="5"/>
    </row>
    <row r="32" spans="1:8" ht="11.25" customHeight="1" x14ac:dyDescent="0.25">
      <c r="A32" s="1"/>
      <c r="B32" s="1"/>
      <c r="C32" s="1"/>
      <c r="D32" s="2"/>
      <c r="E32" s="3"/>
      <c r="F32" s="1"/>
      <c r="G32" s="38"/>
      <c r="H32" s="1"/>
    </row>
    <row r="33" spans="1:8" ht="11.25" customHeight="1" x14ac:dyDescent="0.25">
      <c r="A33" s="1"/>
      <c r="B33" s="1"/>
      <c r="C33" s="1"/>
      <c r="D33" s="2"/>
      <c r="E33" s="3"/>
      <c r="F33" s="1"/>
      <c r="G33" s="38"/>
      <c r="H33" s="1"/>
    </row>
    <row r="34" spans="1:8" ht="11.25" customHeight="1" x14ac:dyDescent="0.25">
      <c r="A34" s="1"/>
      <c r="B34" s="1"/>
      <c r="C34" s="1"/>
      <c r="D34" s="2"/>
      <c r="E34" s="3"/>
      <c r="F34" s="1"/>
      <c r="G34" s="38"/>
      <c r="H34" s="1"/>
    </row>
    <row r="35" spans="1:8" ht="11.25" customHeight="1" x14ac:dyDescent="0.25">
      <c r="A35" s="1"/>
      <c r="B35" s="1"/>
      <c r="C35" s="1"/>
      <c r="D35" s="2"/>
      <c r="E35" s="3"/>
      <c r="F35" s="1"/>
      <c r="G35" s="38"/>
      <c r="H35" s="1"/>
    </row>
    <row r="36" spans="1:8" ht="11.25" customHeight="1" x14ac:dyDescent="0.25">
      <c r="A36" s="1"/>
      <c r="B36" s="1"/>
      <c r="C36" s="1"/>
      <c r="D36" s="2"/>
      <c r="E36" s="3"/>
      <c r="F36" s="1"/>
      <c r="G36" s="38"/>
      <c r="H36" s="1"/>
    </row>
    <row r="37" spans="1:8" ht="11.25" customHeight="1" x14ac:dyDescent="0.25">
      <c r="A37" s="1"/>
      <c r="B37" s="1"/>
      <c r="C37" s="1"/>
      <c r="D37" s="2"/>
      <c r="E37" s="3"/>
      <c r="F37" s="1"/>
      <c r="G37" s="38"/>
      <c r="H37" s="1"/>
    </row>
    <row r="38" spans="1:8" ht="11.25" customHeight="1" x14ac:dyDescent="0.25">
      <c r="A38" s="1"/>
      <c r="B38" s="1"/>
      <c r="C38" s="1"/>
      <c r="D38" s="2"/>
      <c r="E38" s="3"/>
      <c r="F38" s="1"/>
      <c r="G38" s="38"/>
      <c r="H38" s="1"/>
    </row>
    <row r="39" spans="1:8" ht="11.25" customHeight="1" x14ac:dyDescent="0.25">
      <c r="A39" s="1"/>
      <c r="B39" s="1"/>
      <c r="C39" s="1"/>
      <c r="D39" s="2"/>
      <c r="E39" s="3"/>
      <c r="F39" s="1"/>
      <c r="G39" s="38"/>
      <c r="H39" s="1"/>
    </row>
    <row r="40" spans="1:8" ht="11.25" customHeight="1" x14ac:dyDescent="0.25">
      <c r="A40" s="1"/>
      <c r="B40" s="1"/>
      <c r="C40" s="1"/>
      <c r="D40" s="2"/>
      <c r="E40" s="3"/>
      <c r="F40" s="1"/>
      <c r="G40" s="38"/>
      <c r="H40" s="1"/>
    </row>
    <row r="41" spans="1:8" ht="11.25" customHeight="1" x14ac:dyDescent="0.25">
      <c r="A41" s="1"/>
      <c r="B41" s="1"/>
      <c r="C41" s="1"/>
      <c r="D41" s="2"/>
      <c r="E41" s="3"/>
      <c r="F41" s="1"/>
      <c r="G41" s="38"/>
      <c r="H41" s="1"/>
    </row>
    <row r="42" spans="1:8" ht="11.25" customHeight="1" x14ac:dyDescent="0.25">
      <c r="A42" s="1"/>
      <c r="B42" s="1"/>
      <c r="C42" s="1"/>
      <c r="D42" s="2"/>
      <c r="E42" s="3"/>
      <c r="F42" s="1"/>
      <c r="G42" s="38"/>
      <c r="H42" s="1"/>
    </row>
    <row r="43" spans="1:8" ht="11.25" customHeight="1" x14ac:dyDescent="0.25">
      <c r="A43" s="1"/>
      <c r="B43" s="1"/>
      <c r="C43" s="1"/>
      <c r="D43" s="2"/>
      <c r="E43" s="3"/>
      <c r="F43" s="1"/>
      <c r="G43" s="38"/>
      <c r="H43" s="1"/>
    </row>
    <row r="44" spans="1:8" ht="11.25" customHeight="1" x14ac:dyDescent="0.25">
      <c r="A44" s="1"/>
      <c r="B44" s="1"/>
      <c r="C44" s="1"/>
      <c r="D44" s="2"/>
      <c r="E44" s="3"/>
      <c r="F44" s="1"/>
      <c r="G44" s="38"/>
      <c r="H44" s="1"/>
    </row>
    <row r="45" spans="1:8" ht="11.25" customHeight="1" x14ac:dyDescent="0.25">
      <c r="A45" s="1"/>
      <c r="B45" s="1"/>
      <c r="C45" s="1"/>
      <c r="D45" s="2"/>
      <c r="E45" s="3"/>
      <c r="F45" s="1"/>
      <c r="G45" s="38"/>
      <c r="H45" s="1"/>
    </row>
    <row r="46" spans="1:8" ht="11.25" customHeight="1" x14ac:dyDescent="0.25">
      <c r="A46" s="1"/>
      <c r="B46" s="1"/>
      <c r="C46" s="1"/>
      <c r="D46" s="2"/>
      <c r="E46" s="3"/>
      <c r="F46" s="1"/>
      <c r="G46" s="38"/>
      <c r="H46" s="1"/>
    </row>
    <row r="47" spans="1:8" ht="11.25" customHeight="1" x14ac:dyDescent="0.25">
      <c r="A47" s="1"/>
      <c r="B47" s="1"/>
      <c r="C47" s="1"/>
      <c r="D47" s="2"/>
      <c r="E47" s="3"/>
      <c r="F47" s="1"/>
      <c r="G47" s="38"/>
      <c r="H47" s="1"/>
    </row>
    <row r="48" spans="1:8" ht="11.25" customHeight="1" x14ac:dyDescent="0.25">
      <c r="A48" s="1"/>
      <c r="B48" s="1"/>
      <c r="C48" s="1"/>
      <c r="D48" s="2"/>
      <c r="E48" s="3"/>
      <c r="F48" s="1"/>
      <c r="G48" s="38"/>
      <c r="H48" s="1"/>
    </row>
    <row r="49" spans="1:8" ht="11.25" customHeight="1" x14ac:dyDescent="0.25">
      <c r="A49" s="1"/>
      <c r="B49" s="1"/>
      <c r="C49" s="1"/>
      <c r="D49" s="2"/>
      <c r="E49" s="3"/>
      <c r="F49" s="1"/>
      <c r="G49" s="38"/>
      <c r="H49" s="1"/>
    </row>
    <row r="50" spans="1:8" ht="11.25" customHeight="1" x14ac:dyDescent="0.25">
      <c r="A50" s="1"/>
      <c r="B50" s="1"/>
      <c r="C50" s="1"/>
      <c r="D50" s="2"/>
      <c r="E50" s="3"/>
      <c r="F50" s="1"/>
      <c r="G50" s="38"/>
      <c r="H50" s="1"/>
    </row>
    <row r="51" spans="1:8" ht="11.25" customHeight="1" x14ac:dyDescent="0.25">
      <c r="A51" s="1"/>
      <c r="B51" s="1"/>
      <c r="C51" s="1"/>
      <c r="D51" s="2"/>
      <c r="E51" s="3"/>
      <c r="F51" s="1"/>
      <c r="G51" s="38"/>
      <c r="H51" s="1"/>
    </row>
    <row r="52" spans="1:8" ht="11.25" customHeight="1" x14ac:dyDescent="0.25">
      <c r="A52" s="1"/>
      <c r="B52" s="1"/>
      <c r="C52" s="1"/>
      <c r="D52" s="2"/>
      <c r="E52" s="3"/>
      <c r="F52" s="1"/>
      <c r="G52" s="38"/>
      <c r="H52" s="1"/>
    </row>
    <row r="53" spans="1:8" ht="11.25" customHeight="1" x14ac:dyDescent="0.25">
      <c r="A53" s="1"/>
      <c r="B53" s="1"/>
      <c r="C53" s="1"/>
      <c r="D53" s="2"/>
      <c r="E53" s="3"/>
      <c r="F53" s="1"/>
      <c r="G53" s="38"/>
      <c r="H53" s="1"/>
    </row>
    <row r="54" spans="1:8" ht="11.25" customHeight="1" x14ac:dyDescent="0.25">
      <c r="A54" s="1"/>
      <c r="B54" s="1"/>
      <c r="C54" s="1"/>
      <c r="D54" s="2"/>
      <c r="E54" s="3"/>
      <c r="F54" s="1"/>
      <c r="G54" s="38"/>
      <c r="H54" s="1"/>
    </row>
    <row r="55" spans="1:8" ht="11.25" customHeight="1" x14ac:dyDescent="0.25">
      <c r="A55" s="1"/>
      <c r="B55" s="1"/>
      <c r="C55" s="1"/>
      <c r="D55" s="2"/>
      <c r="E55" s="3"/>
      <c r="F55" s="1"/>
      <c r="G55" s="38"/>
      <c r="H55" s="1"/>
    </row>
    <row r="56" spans="1:8" ht="11.25" customHeight="1" x14ac:dyDescent="0.25">
      <c r="A56" s="1"/>
      <c r="B56" s="1"/>
      <c r="C56" s="1"/>
      <c r="D56" s="2"/>
      <c r="E56" s="3"/>
      <c r="F56" s="1"/>
      <c r="G56" s="38"/>
      <c r="H56" s="1"/>
    </row>
    <row r="57" spans="1:8" ht="11.25" customHeight="1" x14ac:dyDescent="0.25">
      <c r="A57" s="1"/>
      <c r="B57" s="1"/>
      <c r="C57" s="1"/>
      <c r="D57" s="2"/>
      <c r="E57" s="3"/>
      <c r="F57" s="1"/>
      <c r="G57" s="38"/>
      <c r="H57" s="1"/>
    </row>
    <row r="58" spans="1:8" ht="11.25" customHeight="1" x14ac:dyDescent="0.25">
      <c r="A58" s="1"/>
      <c r="B58" s="1"/>
      <c r="C58" s="1"/>
      <c r="D58" s="2"/>
      <c r="E58" s="3"/>
      <c r="F58" s="1"/>
      <c r="G58" s="38"/>
      <c r="H58" s="1"/>
    </row>
    <row r="59" spans="1:8" ht="11.25" customHeight="1" x14ac:dyDescent="0.25">
      <c r="A59" s="1"/>
      <c r="B59" s="1"/>
      <c r="C59" s="1"/>
      <c r="D59" s="2"/>
      <c r="E59" s="3"/>
      <c r="F59" s="1"/>
      <c r="G59" s="38"/>
      <c r="H59" s="1"/>
    </row>
    <row r="60" spans="1:8" ht="11.25" customHeight="1" x14ac:dyDescent="0.25">
      <c r="A60" s="1"/>
      <c r="B60" s="1"/>
      <c r="C60" s="1"/>
      <c r="D60" s="2"/>
      <c r="E60" s="3"/>
      <c r="F60" s="1"/>
      <c r="G60" s="38"/>
      <c r="H60" s="1"/>
    </row>
    <row r="61" spans="1:8" ht="11.25" customHeight="1" x14ac:dyDescent="0.25">
      <c r="A61" s="1"/>
      <c r="B61" s="1"/>
      <c r="C61" s="1"/>
      <c r="D61" s="2"/>
      <c r="E61" s="3"/>
      <c r="F61" s="1"/>
      <c r="G61" s="38"/>
      <c r="H61" s="1"/>
    </row>
    <row r="62" spans="1:8" ht="11.25" customHeight="1" x14ac:dyDescent="0.25">
      <c r="A62" s="1"/>
      <c r="B62" s="1"/>
      <c r="C62" s="1"/>
      <c r="D62" s="2"/>
      <c r="E62" s="3"/>
      <c r="F62" s="1"/>
      <c r="G62" s="38"/>
      <c r="H62" s="1"/>
    </row>
    <row r="63" spans="1:8" ht="11.25" customHeight="1" x14ac:dyDescent="0.25">
      <c r="A63" s="1"/>
      <c r="B63" s="1"/>
      <c r="C63" s="1"/>
      <c r="D63" s="2"/>
      <c r="E63" s="3"/>
      <c r="F63" s="1"/>
      <c r="G63" s="38"/>
      <c r="H63" s="1"/>
    </row>
    <row r="64" spans="1:8" ht="11.25" customHeight="1" x14ac:dyDescent="0.25">
      <c r="A64" s="1"/>
      <c r="B64" s="1"/>
      <c r="C64" s="1"/>
      <c r="D64" s="2"/>
      <c r="E64" s="3"/>
      <c r="F64" s="1"/>
      <c r="G64" s="38"/>
      <c r="H64" s="1"/>
    </row>
    <row r="65" spans="1:8" ht="11.25" customHeight="1" x14ac:dyDescent="0.25">
      <c r="A65" s="1"/>
      <c r="B65" s="1"/>
      <c r="C65" s="1"/>
      <c r="D65" s="2"/>
      <c r="E65" s="3"/>
      <c r="F65" s="1"/>
      <c r="G65" s="38"/>
      <c r="H65" s="1"/>
    </row>
    <row r="66" spans="1:8" ht="11.25" customHeight="1" x14ac:dyDescent="0.25">
      <c r="A66" s="1"/>
      <c r="B66" s="1"/>
      <c r="C66" s="1"/>
      <c r="D66" s="2"/>
      <c r="E66" s="3"/>
      <c r="F66" s="1"/>
      <c r="G66" s="38"/>
      <c r="H66" s="1"/>
    </row>
    <row r="67" spans="1:8" ht="11.25" customHeight="1" x14ac:dyDescent="0.25">
      <c r="A67" s="1"/>
      <c r="B67" s="1"/>
      <c r="C67" s="1"/>
      <c r="D67" s="2"/>
      <c r="E67" s="3"/>
      <c r="F67" s="1"/>
      <c r="G67" s="38"/>
      <c r="H67" s="1"/>
    </row>
    <row r="68" spans="1:8" ht="11.25" customHeight="1" x14ac:dyDescent="0.25">
      <c r="A68" s="1"/>
      <c r="B68" s="1"/>
      <c r="C68" s="1"/>
      <c r="D68" s="2"/>
      <c r="E68" s="3"/>
      <c r="F68" s="1"/>
      <c r="G68" s="38"/>
      <c r="H68" s="1"/>
    </row>
    <row r="69" spans="1:8" ht="11.25" customHeight="1" x14ac:dyDescent="0.25">
      <c r="A69" s="1"/>
      <c r="B69" s="1"/>
      <c r="C69" s="1"/>
      <c r="D69" s="2"/>
      <c r="E69" s="3"/>
      <c r="F69" s="1"/>
      <c r="G69" s="38"/>
      <c r="H69" s="1"/>
    </row>
  </sheetData>
  <mergeCells count="5">
    <mergeCell ref="F3:G3"/>
    <mergeCell ref="B4:B5"/>
    <mergeCell ref="C4:C5"/>
    <mergeCell ref="D4:D5"/>
    <mergeCell ref="F4:F5"/>
  </mergeCells>
  <pageMargins left="0.70866141732283472" right="0.70866141732283472" top="0.74803149606299213" bottom="0.74803149606299213" header="0" footer="0"/>
  <pageSetup scale="90" orientation="portrait" r:id="rId1"/>
  <headerFooter>
    <oddHeader xml:space="preserve">&amp;CBOSHAKGE BRIDGE IN LIMPOPO PROVINCE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124"/>
  <sheetViews>
    <sheetView topLeftCell="A104" zoomScaleNormal="100" zoomScaleSheetLayoutView="55" workbookViewId="0">
      <selection activeCell="D21" sqref="D21"/>
    </sheetView>
  </sheetViews>
  <sheetFormatPr defaultColWidth="14.42578125" defaultRowHeight="15" customHeight="1" x14ac:dyDescent="0.25"/>
  <cols>
    <col min="1" max="1" width="9.5703125" customWidth="1"/>
    <col min="2" max="2" width="6.7109375" customWidth="1"/>
    <col min="3" max="3" width="10.7109375" customWidth="1"/>
    <col min="4" max="4" width="42.140625" customWidth="1"/>
    <col min="5" max="5" width="9" style="53" customWidth="1"/>
    <col min="6" max="6" width="6.5703125" bestFit="1" customWidth="1"/>
    <col min="7" max="7" width="11.7109375" customWidth="1"/>
    <col min="8" max="8" width="13.7109375" customWidth="1"/>
  </cols>
  <sheetData>
    <row r="1" spans="2:9" ht="11.25" customHeight="1" x14ac:dyDescent="0.25">
      <c r="B1" s="1"/>
      <c r="C1" s="1"/>
      <c r="D1" s="1"/>
      <c r="E1" s="2"/>
      <c r="F1" s="3"/>
      <c r="G1" s="1"/>
      <c r="H1" s="38"/>
    </row>
    <row r="2" spans="2:9" ht="11.25" customHeight="1" x14ac:dyDescent="0.25">
      <c r="B2" s="1"/>
      <c r="C2" s="1"/>
      <c r="D2" s="1"/>
      <c r="E2" s="2"/>
      <c r="F2" s="3"/>
      <c r="G2" s="1"/>
      <c r="H2" s="38"/>
    </row>
    <row r="3" spans="2:9" ht="11.25" customHeight="1" x14ac:dyDescent="0.25">
      <c r="B3" s="156" t="str">
        <f>'1700'!A3</f>
        <v xml:space="preserve">SCHEDULE A: BOSHAKGE BRIDGE </v>
      </c>
      <c r="C3" s="157"/>
      <c r="D3" s="157"/>
      <c r="E3" s="158"/>
      <c r="F3" s="159"/>
      <c r="G3" s="641" t="s">
        <v>433</v>
      </c>
      <c r="H3" s="642"/>
      <c r="I3" s="57"/>
    </row>
    <row r="4" spans="2:9" ht="11.25" customHeight="1" x14ac:dyDescent="0.25">
      <c r="B4" s="327" t="s">
        <v>0</v>
      </c>
      <c r="C4" s="644" t="s">
        <v>1</v>
      </c>
      <c r="D4" s="644" t="s">
        <v>2</v>
      </c>
      <c r="E4" s="644" t="s">
        <v>3</v>
      </c>
      <c r="F4" s="328" t="s">
        <v>4</v>
      </c>
      <c r="G4" s="644" t="s">
        <v>5</v>
      </c>
      <c r="H4" s="329" t="s">
        <v>4</v>
      </c>
      <c r="I4" s="57"/>
    </row>
    <row r="5" spans="2:9" ht="11.25" customHeight="1" thickBot="1" x14ac:dyDescent="0.3">
      <c r="B5" s="330" t="s">
        <v>6</v>
      </c>
      <c r="C5" s="635"/>
      <c r="D5" s="635"/>
      <c r="E5" s="645"/>
      <c r="F5" s="164" t="s">
        <v>7</v>
      </c>
      <c r="G5" s="635"/>
      <c r="H5" s="266" t="s">
        <v>8</v>
      </c>
      <c r="I5" s="57"/>
    </row>
    <row r="6" spans="2:9" ht="12.75" customHeight="1" thickTop="1" x14ac:dyDescent="0.25">
      <c r="B6" s="331"/>
      <c r="C6" s="167"/>
      <c r="D6" s="167"/>
      <c r="E6" s="168"/>
      <c r="F6" s="169"/>
      <c r="G6" s="243"/>
      <c r="H6" s="244"/>
      <c r="I6" s="57"/>
    </row>
    <row r="7" spans="2:9" ht="12.75" customHeight="1" x14ac:dyDescent="0.2">
      <c r="B7" s="332"/>
      <c r="C7" s="177"/>
      <c r="D7" s="178" t="s">
        <v>122</v>
      </c>
      <c r="E7" s="179"/>
      <c r="F7" s="60"/>
      <c r="G7" s="247"/>
      <c r="H7" s="248"/>
      <c r="I7" s="57"/>
    </row>
    <row r="8" spans="2:9" ht="12.75" customHeight="1" x14ac:dyDescent="0.2">
      <c r="B8" s="333"/>
      <c r="C8" s="178"/>
      <c r="D8" s="183"/>
      <c r="E8" s="60"/>
      <c r="F8" s="60"/>
      <c r="G8" s="247"/>
      <c r="H8" s="248"/>
      <c r="I8" s="57"/>
    </row>
    <row r="9" spans="2:9" ht="12.75" customHeight="1" x14ac:dyDescent="0.2">
      <c r="B9" s="334">
        <v>2200</v>
      </c>
      <c r="C9" s="178"/>
      <c r="D9" s="183" t="s">
        <v>123</v>
      </c>
      <c r="E9" s="185"/>
      <c r="F9" s="185"/>
      <c r="G9" s="249"/>
      <c r="H9" s="65"/>
      <c r="I9" s="57"/>
    </row>
    <row r="10" spans="2:9" ht="12.75" customHeight="1" x14ac:dyDescent="0.2">
      <c r="B10" s="335"/>
      <c r="C10" s="336"/>
      <c r="D10" s="337"/>
      <c r="E10" s="185"/>
      <c r="F10" s="185"/>
      <c r="G10" s="252"/>
      <c r="H10" s="65"/>
      <c r="I10" s="57"/>
    </row>
    <row r="11" spans="2:9" ht="12.75" customHeight="1" x14ac:dyDescent="0.2">
      <c r="B11" s="338">
        <v>22.01</v>
      </c>
      <c r="C11" s="253"/>
      <c r="D11" s="190" t="s">
        <v>124</v>
      </c>
      <c r="E11" s="58"/>
      <c r="F11" s="60"/>
      <c r="G11" s="292"/>
      <c r="H11" s="65"/>
      <c r="I11" s="57"/>
    </row>
    <row r="12" spans="2:9" ht="12.75" customHeight="1" x14ac:dyDescent="0.2">
      <c r="B12" s="67"/>
      <c r="C12" s="68"/>
      <c r="D12" s="56"/>
      <c r="E12" s="58"/>
      <c r="F12" s="60"/>
      <c r="G12" s="292"/>
      <c r="H12" s="65"/>
      <c r="I12" s="57"/>
    </row>
    <row r="13" spans="2:9" ht="12.75" customHeight="1" x14ac:dyDescent="0.2">
      <c r="B13" s="67"/>
      <c r="C13" s="68"/>
      <c r="D13" s="56" t="s">
        <v>116</v>
      </c>
      <c r="E13" s="58"/>
      <c r="F13" s="60"/>
      <c r="G13" s="292"/>
      <c r="H13" s="65"/>
      <c r="I13" s="57"/>
    </row>
    <row r="14" spans="2:9" ht="12.75" customHeight="1" x14ac:dyDescent="0.2">
      <c r="B14" s="67"/>
      <c r="C14" s="68"/>
      <c r="D14" s="56" t="s">
        <v>117</v>
      </c>
      <c r="E14" s="58"/>
      <c r="F14" s="60"/>
      <c r="G14" s="292"/>
      <c r="H14" s="65"/>
      <c r="I14" s="57"/>
    </row>
    <row r="15" spans="2:9" ht="12.75" customHeight="1" x14ac:dyDescent="0.2">
      <c r="B15" s="67"/>
      <c r="C15" s="68"/>
      <c r="D15" s="56" t="s">
        <v>118</v>
      </c>
      <c r="E15" s="58"/>
      <c r="F15" s="60"/>
      <c r="G15" s="292"/>
      <c r="H15" s="65"/>
      <c r="I15" s="57"/>
    </row>
    <row r="16" spans="2:9" ht="12.75" customHeight="1" x14ac:dyDescent="0.2">
      <c r="B16" s="67"/>
      <c r="C16" s="68"/>
      <c r="D16" s="56"/>
      <c r="E16" s="58"/>
      <c r="F16" s="60"/>
      <c r="G16" s="292"/>
      <c r="H16" s="65"/>
      <c r="I16" s="57"/>
    </row>
    <row r="17" spans="2:9" ht="12.75" customHeight="1" x14ac:dyDescent="0.2">
      <c r="B17" s="338" t="s">
        <v>567</v>
      </c>
      <c r="C17" s="68"/>
      <c r="D17" s="56" t="s">
        <v>119</v>
      </c>
      <c r="E17" s="58" t="s">
        <v>125</v>
      </c>
      <c r="F17" s="59">
        <v>3600</v>
      </c>
      <c r="G17" s="64"/>
      <c r="H17" s="65"/>
      <c r="I17" s="57"/>
    </row>
    <row r="18" spans="2:9" ht="12.75" customHeight="1" x14ac:dyDescent="0.2">
      <c r="B18" s="67"/>
      <c r="C18" s="68"/>
      <c r="D18" s="56"/>
      <c r="E18" s="58"/>
      <c r="F18" s="59"/>
      <c r="G18" s="64"/>
      <c r="H18" s="65"/>
      <c r="I18" s="57"/>
    </row>
    <row r="19" spans="2:9" ht="12.75" customHeight="1" x14ac:dyDescent="0.2">
      <c r="B19" s="67"/>
      <c r="C19" s="68"/>
      <c r="D19" s="56" t="s">
        <v>126</v>
      </c>
      <c r="E19" s="58" t="s">
        <v>127</v>
      </c>
      <c r="F19" s="59">
        <v>2000</v>
      </c>
      <c r="G19" s="64"/>
      <c r="H19" s="65"/>
      <c r="I19" s="57"/>
    </row>
    <row r="20" spans="2:9" ht="12.75" customHeight="1" x14ac:dyDescent="0.2">
      <c r="B20" s="67"/>
      <c r="C20" s="68"/>
      <c r="D20" s="56"/>
      <c r="E20" s="58"/>
      <c r="F20" s="59"/>
      <c r="G20" s="64"/>
      <c r="H20" s="65"/>
      <c r="I20" s="57"/>
    </row>
    <row r="21" spans="2:9" ht="12.75" customHeight="1" x14ac:dyDescent="0.2">
      <c r="B21" s="67"/>
      <c r="C21" s="68"/>
      <c r="D21" s="56" t="s">
        <v>128</v>
      </c>
      <c r="E21" s="58"/>
      <c r="F21" s="185"/>
      <c r="G21" s="64"/>
      <c r="H21" s="65"/>
      <c r="I21" s="57"/>
    </row>
    <row r="22" spans="2:9" ht="12.75" customHeight="1" x14ac:dyDescent="0.2">
      <c r="B22" s="338"/>
      <c r="C22" s="68"/>
      <c r="D22" s="56" t="s">
        <v>120</v>
      </c>
      <c r="E22" s="58"/>
      <c r="F22" s="60"/>
      <c r="G22" s="61"/>
      <c r="H22" s="65"/>
      <c r="I22" s="57"/>
    </row>
    <row r="23" spans="2:9" ht="12.75" customHeight="1" x14ac:dyDescent="0.2">
      <c r="B23" s="338"/>
      <c r="C23" s="68"/>
      <c r="D23" s="56" t="s">
        <v>121</v>
      </c>
      <c r="E23" s="58" t="s">
        <v>129</v>
      </c>
      <c r="F23" s="59">
        <v>50</v>
      </c>
      <c r="G23" s="64"/>
      <c r="H23" s="65"/>
      <c r="I23" s="57"/>
    </row>
    <row r="24" spans="2:9" ht="12.75" customHeight="1" x14ac:dyDescent="0.2">
      <c r="B24" s="338"/>
      <c r="C24" s="68"/>
      <c r="D24" s="56"/>
      <c r="E24" s="58"/>
      <c r="F24" s="60"/>
      <c r="G24" s="61"/>
      <c r="H24" s="65"/>
      <c r="I24" s="57"/>
    </row>
    <row r="25" spans="2:9" ht="12.75" customHeight="1" x14ac:dyDescent="0.2">
      <c r="B25" s="338"/>
      <c r="C25" s="68"/>
      <c r="D25" s="149" t="s">
        <v>533</v>
      </c>
      <c r="E25" s="58" t="s">
        <v>372</v>
      </c>
      <c r="F25" s="60">
        <v>1</v>
      </c>
      <c r="G25" s="61"/>
      <c r="H25" s="72"/>
      <c r="I25" s="57"/>
    </row>
    <row r="26" spans="2:9" ht="12.75" customHeight="1" x14ac:dyDescent="0.2">
      <c r="B26" s="338"/>
      <c r="C26" s="68"/>
      <c r="D26" s="56"/>
      <c r="E26" s="58"/>
      <c r="F26" s="185"/>
      <c r="G26" s="64"/>
      <c r="H26" s="65"/>
      <c r="I26" s="57"/>
    </row>
    <row r="27" spans="2:9" ht="12.75" customHeight="1" x14ac:dyDescent="0.2">
      <c r="B27" s="338"/>
      <c r="C27" s="68"/>
      <c r="D27" s="56" t="s">
        <v>532</v>
      </c>
      <c r="E27" s="58" t="s">
        <v>411</v>
      </c>
      <c r="F27" s="185">
        <v>1</v>
      </c>
      <c r="G27" s="64">
        <v>150000</v>
      </c>
      <c r="H27" s="65">
        <f>F27*G27</f>
        <v>150000</v>
      </c>
      <c r="I27" s="57"/>
    </row>
    <row r="28" spans="2:9" ht="12.75" customHeight="1" x14ac:dyDescent="0.2">
      <c r="B28" s="338"/>
      <c r="C28" s="68"/>
      <c r="D28" s="56"/>
      <c r="E28" s="58"/>
      <c r="F28" s="185"/>
      <c r="G28" s="64"/>
      <c r="H28" s="65"/>
      <c r="I28" s="57"/>
    </row>
    <row r="29" spans="2:9" ht="12.75" customHeight="1" x14ac:dyDescent="0.2">
      <c r="B29" s="338">
        <v>22.02</v>
      </c>
      <c r="C29" s="253"/>
      <c r="D29" s="190" t="s">
        <v>130</v>
      </c>
      <c r="E29" s="58"/>
      <c r="F29" s="59"/>
      <c r="G29" s="64"/>
      <c r="H29" s="65"/>
      <c r="I29" s="57"/>
    </row>
    <row r="30" spans="2:9" ht="12.75" customHeight="1" x14ac:dyDescent="0.2">
      <c r="B30" s="67"/>
      <c r="C30" s="68"/>
      <c r="D30" s="56"/>
      <c r="E30" s="58"/>
      <c r="F30" s="60"/>
      <c r="G30" s="292"/>
      <c r="H30" s="65"/>
      <c r="I30" s="57"/>
    </row>
    <row r="31" spans="2:9" ht="12.75" customHeight="1" x14ac:dyDescent="0.2">
      <c r="B31" s="67"/>
      <c r="C31" s="68"/>
      <c r="D31" s="56" t="s">
        <v>131</v>
      </c>
      <c r="E31" s="58"/>
      <c r="F31" s="59"/>
      <c r="G31" s="64"/>
      <c r="H31" s="65"/>
      <c r="I31" s="57"/>
    </row>
    <row r="32" spans="2:9" ht="12.75" customHeight="1" x14ac:dyDescent="0.2">
      <c r="B32" s="67"/>
      <c r="C32" s="68"/>
      <c r="D32" s="56" t="s">
        <v>325</v>
      </c>
      <c r="E32" s="58" t="s">
        <v>72</v>
      </c>
      <c r="F32" s="59">
        <v>350</v>
      </c>
      <c r="G32" s="64"/>
      <c r="H32" s="65"/>
      <c r="I32" s="57"/>
    </row>
    <row r="33" spans="2:9" ht="12.75" customHeight="1" x14ac:dyDescent="0.2">
      <c r="B33" s="67"/>
      <c r="C33" s="68"/>
      <c r="D33" s="56"/>
      <c r="E33" s="58"/>
      <c r="F33" s="60"/>
      <c r="G33" s="292"/>
      <c r="H33" s="65"/>
      <c r="I33" s="57"/>
    </row>
    <row r="34" spans="2:9" ht="12.75" customHeight="1" x14ac:dyDescent="0.2">
      <c r="B34" s="67"/>
      <c r="C34" s="68"/>
      <c r="D34" s="56" t="s">
        <v>132</v>
      </c>
      <c r="E34" s="58"/>
      <c r="F34" s="60"/>
      <c r="G34" s="292"/>
      <c r="H34" s="65"/>
      <c r="I34" s="57"/>
    </row>
    <row r="35" spans="2:9" ht="12.75" customHeight="1" x14ac:dyDescent="0.2">
      <c r="B35" s="67"/>
      <c r="C35" s="68"/>
      <c r="D35" s="56" t="s">
        <v>326</v>
      </c>
      <c r="E35" s="58" t="s">
        <v>93</v>
      </c>
      <c r="F35" s="59">
        <v>150</v>
      </c>
      <c r="G35" s="64"/>
      <c r="H35" s="65"/>
      <c r="I35" s="57"/>
    </row>
    <row r="36" spans="2:9" ht="12.75" customHeight="1" x14ac:dyDescent="0.2">
      <c r="B36" s="67"/>
      <c r="C36" s="68"/>
      <c r="D36" s="56"/>
      <c r="E36" s="58"/>
      <c r="F36" s="59"/>
      <c r="G36" s="64"/>
      <c r="H36" s="65"/>
      <c r="I36" s="57"/>
    </row>
    <row r="37" spans="2:9" ht="12.75" customHeight="1" x14ac:dyDescent="0.2">
      <c r="B37" s="67"/>
      <c r="C37" s="68"/>
      <c r="D37" s="56" t="s">
        <v>133</v>
      </c>
      <c r="E37" s="58"/>
      <c r="F37" s="185"/>
      <c r="G37" s="64"/>
      <c r="H37" s="65"/>
      <c r="I37" s="57"/>
    </row>
    <row r="38" spans="2:9" ht="12.75" customHeight="1" x14ac:dyDescent="0.2">
      <c r="B38" s="67"/>
      <c r="C38" s="68"/>
      <c r="D38" s="56" t="s">
        <v>134</v>
      </c>
      <c r="E38" s="58"/>
      <c r="F38" s="60"/>
      <c r="G38" s="61"/>
      <c r="H38" s="65"/>
      <c r="I38" s="57"/>
    </row>
    <row r="39" spans="2:9" ht="12.75" customHeight="1" x14ac:dyDescent="0.2">
      <c r="B39" s="67"/>
      <c r="C39" s="68"/>
      <c r="D39" s="56" t="s">
        <v>135</v>
      </c>
      <c r="E39" s="58" t="s">
        <v>136</v>
      </c>
      <c r="F39" s="59">
        <v>400</v>
      </c>
      <c r="G39" s="64"/>
      <c r="H39" s="65"/>
      <c r="I39" s="57"/>
    </row>
    <row r="40" spans="2:9" ht="11.25" customHeight="1" x14ac:dyDescent="0.2">
      <c r="B40" s="67"/>
      <c r="C40" s="68"/>
      <c r="D40" s="339"/>
      <c r="E40" s="58"/>
      <c r="F40" s="185"/>
      <c r="G40" s="64"/>
      <c r="H40" s="254"/>
      <c r="I40" s="57"/>
    </row>
    <row r="41" spans="2:9" ht="11.25" customHeight="1" thickBot="1" x14ac:dyDescent="0.3">
      <c r="B41" s="340"/>
      <c r="C41" s="206"/>
      <c r="D41" s="206"/>
      <c r="E41" s="270"/>
      <c r="F41" s="209"/>
      <c r="G41" s="207"/>
      <c r="H41" s="271"/>
      <c r="I41" s="57"/>
    </row>
    <row r="42" spans="2:9" ht="19.5" customHeight="1" thickTop="1" x14ac:dyDescent="0.25">
      <c r="B42" s="341" t="s">
        <v>21</v>
      </c>
      <c r="C42" s="342"/>
      <c r="D42" s="342"/>
      <c r="E42" s="343"/>
      <c r="F42" s="344"/>
      <c r="G42" s="342"/>
      <c r="H42" s="345"/>
      <c r="I42" s="57"/>
    </row>
    <row r="43" spans="2:9" ht="15" customHeight="1" x14ac:dyDescent="0.25">
      <c r="B43" s="57"/>
      <c r="C43" s="57"/>
      <c r="D43" s="57"/>
      <c r="E43" s="346"/>
      <c r="F43" s="57"/>
      <c r="G43" s="57"/>
      <c r="H43" s="57"/>
      <c r="I43" s="57"/>
    </row>
    <row r="44" spans="2:9" ht="15" customHeight="1" x14ac:dyDescent="0.25">
      <c r="B44" s="156" t="str">
        <f>B3</f>
        <v xml:space="preserve">SCHEDULE A: BOSHAKGE BRIDGE </v>
      </c>
      <c r="C44" s="157"/>
      <c r="D44" s="157"/>
      <c r="E44" s="158"/>
      <c r="F44" s="159"/>
      <c r="G44" s="157"/>
      <c r="H44" s="264"/>
      <c r="I44" s="57"/>
    </row>
    <row r="45" spans="2:9" ht="15" customHeight="1" x14ac:dyDescent="0.25">
      <c r="B45" s="327" t="s">
        <v>0</v>
      </c>
      <c r="C45" s="644" t="s">
        <v>1</v>
      </c>
      <c r="D45" s="644" t="s">
        <v>2</v>
      </c>
      <c r="E45" s="644" t="s">
        <v>3</v>
      </c>
      <c r="F45" s="328" t="s">
        <v>4</v>
      </c>
      <c r="G45" s="644" t="s">
        <v>5</v>
      </c>
      <c r="H45" s="329" t="s">
        <v>4</v>
      </c>
      <c r="I45" s="57"/>
    </row>
    <row r="46" spans="2:9" ht="15" customHeight="1" thickBot="1" x14ac:dyDescent="0.3">
      <c r="B46" s="330" t="s">
        <v>6</v>
      </c>
      <c r="C46" s="635"/>
      <c r="D46" s="635"/>
      <c r="E46" s="645"/>
      <c r="F46" s="164" t="s">
        <v>7</v>
      </c>
      <c r="G46" s="635"/>
      <c r="H46" s="266" t="s">
        <v>8</v>
      </c>
      <c r="I46" s="57"/>
    </row>
    <row r="47" spans="2:9" ht="15" customHeight="1" thickTop="1" x14ac:dyDescent="0.25">
      <c r="B47" s="331"/>
      <c r="C47" s="167"/>
      <c r="D47" s="167"/>
      <c r="E47" s="168"/>
      <c r="F47" s="169"/>
      <c r="G47" s="243"/>
      <c r="H47" s="244"/>
      <c r="I47" s="57"/>
    </row>
    <row r="48" spans="2:9" ht="15" customHeight="1" x14ac:dyDescent="0.2">
      <c r="B48" s="332"/>
      <c r="C48" s="177"/>
      <c r="D48" s="178" t="s">
        <v>264</v>
      </c>
      <c r="E48" s="179"/>
      <c r="F48" s="60"/>
      <c r="G48" s="247"/>
      <c r="H48" s="248"/>
      <c r="I48" s="57"/>
    </row>
    <row r="49" spans="2:9" x14ac:dyDescent="0.2">
      <c r="B49" s="67"/>
      <c r="C49" s="68"/>
      <c r="D49" s="228"/>
      <c r="E49" s="58"/>
      <c r="F49" s="60"/>
      <c r="G49" s="292"/>
      <c r="H49" s="65"/>
      <c r="I49" s="57"/>
    </row>
    <row r="50" spans="2:9" x14ac:dyDescent="0.2">
      <c r="B50" s="338">
        <v>22.05</v>
      </c>
      <c r="C50" s="347"/>
      <c r="D50" s="348" t="s">
        <v>322</v>
      </c>
      <c r="E50" s="349"/>
      <c r="F50" s="60"/>
      <c r="G50" s="61"/>
      <c r="H50" s="65"/>
      <c r="I50" s="57"/>
    </row>
    <row r="51" spans="2:9" x14ac:dyDescent="0.2">
      <c r="B51" s="338"/>
      <c r="C51" s="350"/>
      <c r="D51" s="351"/>
      <c r="E51" s="349"/>
      <c r="F51" s="60"/>
      <c r="G51" s="61"/>
      <c r="H51" s="65"/>
      <c r="I51" s="57"/>
    </row>
    <row r="52" spans="2:9" x14ac:dyDescent="0.2">
      <c r="B52" s="338"/>
      <c r="C52" s="350"/>
      <c r="D52" s="352" t="s">
        <v>323</v>
      </c>
      <c r="E52" s="349"/>
      <c r="F52" s="60"/>
      <c r="G52" s="61"/>
      <c r="H52" s="65"/>
      <c r="I52" s="57"/>
    </row>
    <row r="53" spans="2:9" ht="15" customHeight="1" x14ac:dyDescent="0.2">
      <c r="B53" s="338"/>
      <c r="C53" s="350"/>
      <c r="D53" s="351"/>
      <c r="E53" s="349"/>
      <c r="F53" s="60"/>
      <c r="G53" s="292"/>
      <c r="H53" s="65"/>
      <c r="I53" s="57"/>
    </row>
    <row r="54" spans="2:9" s="70" customFormat="1" ht="15" customHeight="1" x14ac:dyDescent="0.25">
      <c r="B54" s="353"/>
      <c r="C54" s="354"/>
      <c r="D54" s="355" t="s">
        <v>324</v>
      </c>
      <c r="E54" s="356" t="s">
        <v>22</v>
      </c>
      <c r="F54" s="310">
        <v>85</v>
      </c>
      <c r="G54" s="66"/>
      <c r="H54" s="357"/>
      <c r="I54" s="239"/>
    </row>
    <row r="55" spans="2:9" ht="15" customHeight="1" thickBot="1" x14ac:dyDescent="0.3">
      <c r="B55" s="340"/>
      <c r="C55" s="206"/>
      <c r="D55" s="206"/>
      <c r="E55" s="270"/>
      <c r="F55" s="209"/>
      <c r="G55" s="207"/>
      <c r="H55" s="271"/>
      <c r="I55" s="57"/>
    </row>
    <row r="56" spans="2:9" ht="15" customHeight="1" thickTop="1" x14ac:dyDescent="0.25">
      <c r="B56" s="341" t="s">
        <v>21</v>
      </c>
      <c r="C56" s="342"/>
      <c r="D56" s="342"/>
      <c r="E56" s="343"/>
      <c r="F56" s="344"/>
      <c r="G56" s="342"/>
      <c r="H56" s="345"/>
      <c r="I56" s="57"/>
    </row>
    <row r="57" spans="2:9" ht="15" customHeight="1" x14ac:dyDescent="0.25">
      <c r="B57" s="57"/>
      <c r="C57" s="57"/>
      <c r="D57" s="57"/>
      <c r="E57" s="346"/>
      <c r="F57" s="57"/>
      <c r="G57" s="57"/>
      <c r="H57" s="57"/>
      <c r="I57" s="57"/>
    </row>
    <row r="58" spans="2:9" ht="15" customHeight="1" x14ac:dyDescent="0.25">
      <c r="B58" s="57"/>
      <c r="C58" s="57"/>
      <c r="D58" s="57"/>
      <c r="E58" s="346"/>
      <c r="F58" s="57"/>
      <c r="G58" s="57"/>
      <c r="H58" s="57"/>
      <c r="I58" s="57"/>
    </row>
    <row r="59" spans="2:9" ht="15" customHeight="1" x14ac:dyDescent="0.25">
      <c r="B59" s="156" t="str">
        <f>B3</f>
        <v xml:space="preserve">SCHEDULE A: BOSHAKGE BRIDGE </v>
      </c>
      <c r="C59" s="157"/>
      <c r="D59" s="157"/>
      <c r="E59" s="158"/>
      <c r="F59" s="159"/>
      <c r="G59" s="157"/>
      <c r="H59" s="264"/>
      <c r="I59" s="57"/>
    </row>
    <row r="60" spans="2:9" ht="15" customHeight="1" x14ac:dyDescent="0.25">
      <c r="B60" s="327" t="s">
        <v>0</v>
      </c>
      <c r="C60" s="644" t="s">
        <v>1</v>
      </c>
      <c r="D60" s="644" t="s">
        <v>2</v>
      </c>
      <c r="E60" s="644" t="s">
        <v>3</v>
      </c>
      <c r="F60" s="328" t="s">
        <v>4</v>
      </c>
      <c r="G60" s="644" t="s">
        <v>5</v>
      </c>
      <c r="H60" s="329" t="s">
        <v>4</v>
      </c>
      <c r="I60" s="57"/>
    </row>
    <row r="61" spans="2:9" ht="15" customHeight="1" thickBot="1" x14ac:dyDescent="0.3">
      <c r="B61" s="330" t="s">
        <v>6</v>
      </c>
      <c r="C61" s="635"/>
      <c r="D61" s="635"/>
      <c r="E61" s="645"/>
      <c r="F61" s="164" t="s">
        <v>7</v>
      </c>
      <c r="G61" s="635"/>
      <c r="H61" s="266" t="s">
        <v>8</v>
      </c>
      <c r="I61" s="57"/>
    </row>
    <row r="62" spans="2:9" ht="15" customHeight="1" thickTop="1" x14ac:dyDescent="0.25">
      <c r="B62" s="331"/>
      <c r="C62" s="167"/>
      <c r="D62" s="167"/>
      <c r="E62" s="168"/>
      <c r="F62" s="169"/>
      <c r="G62" s="243"/>
      <c r="H62" s="244"/>
      <c r="I62" s="57"/>
    </row>
    <row r="63" spans="2:9" ht="15" customHeight="1" x14ac:dyDescent="0.2">
      <c r="B63" s="332"/>
      <c r="C63" s="177"/>
      <c r="D63" s="178" t="s">
        <v>264</v>
      </c>
      <c r="E63" s="179"/>
      <c r="F63" s="60"/>
      <c r="G63" s="247"/>
      <c r="H63" s="248"/>
      <c r="I63" s="57"/>
    </row>
    <row r="64" spans="2:9" ht="15" customHeight="1" x14ac:dyDescent="0.2">
      <c r="B64" s="67"/>
      <c r="C64" s="68"/>
      <c r="D64" s="56"/>
      <c r="E64" s="58"/>
      <c r="F64" s="59"/>
      <c r="G64" s="64"/>
      <c r="H64" s="65"/>
      <c r="I64" s="57"/>
    </row>
    <row r="65" spans="1:39" ht="15" customHeight="1" x14ac:dyDescent="0.2">
      <c r="B65" s="67"/>
      <c r="C65" s="68"/>
      <c r="D65" s="56" t="s">
        <v>137</v>
      </c>
      <c r="E65" s="58"/>
      <c r="F65" s="59"/>
      <c r="G65" s="64"/>
      <c r="H65" s="65"/>
      <c r="I65" s="57"/>
    </row>
    <row r="66" spans="1:39" ht="15" customHeight="1" x14ac:dyDescent="0.2">
      <c r="B66" s="67"/>
      <c r="C66" s="68"/>
      <c r="D66" s="56" t="s">
        <v>527</v>
      </c>
      <c r="E66" s="58"/>
      <c r="F66" s="59"/>
      <c r="G66" s="64"/>
      <c r="H66" s="65"/>
      <c r="I66" s="57"/>
    </row>
    <row r="67" spans="1:39" ht="15" customHeight="1" x14ac:dyDescent="0.2">
      <c r="B67" s="67"/>
      <c r="C67" s="68"/>
      <c r="D67" s="56"/>
      <c r="E67" s="58"/>
      <c r="F67" s="59"/>
      <c r="G67" s="64"/>
      <c r="H67" s="65"/>
      <c r="I67" s="57"/>
    </row>
    <row r="68" spans="1:39" x14ac:dyDescent="0.2">
      <c r="B68" s="358"/>
      <c r="C68" s="253"/>
      <c r="D68" s="56" t="s">
        <v>328</v>
      </c>
      <c r="E68" s="58" t="s">
        <v>114</v>
      </c>
      <c r="F68" s="59">
        <v>45</v>
      </c>
      <c r="G68" s="64"/>
      <c r="H68" s="65"/>
      <c r="I68" s="57"/>
    </row>
    <row r="69" spans="1:39" ht="15" customHeight="1" x14ac:dyDescent="0.2">
      <c r="B69" s="67"/>
      <c r="C69" s="68"/>
      <c r="D69" s="56"/>
      <c r="E69" s="58"/>
      <c r="F69" s="60"/>
      <c r="G69" s="292"/>
      <c r="H69" s="65"/>
      <c r="I69" s="57"/>
    </row>
    <row r="70" spans="1:39" s="57" customFormat="1" ht="15" customHeight="1" x14ac:dyDescent="0.2">
      <c r="B70" s="67"/>
      <c r="C70" s="68"/>
      <c r="D70" s="56" t="s">
        <v>327</v>
      </c>
      <c r="E70" s="58" t="s">
        <v>114</v>
      </c>
      <c r="F70" s="59">
        <v>500</v>
      </c>
      <c r="G70" s="64"/>
      <c r="H70" s="65"/>
    </row>
    <row r="71" spans="1:39" ht="15" customHeight="1" x14ac:dyDescent="0.2">
      <c r="B71" s="338"/>
      <c r="C71" s="68"/>
      <c r="D71" s="56"/>
      <c r="E71" s="58"/>
      <c r="F71" s="60"/>
      <c r="G71" s="292"/>
      <c r="H71" s="65"/>
      <c r="I71" s="57"/>
    </row>
    <row r="72" spans="1:39" ht="15" customHeight="1" x14ac:dyDescent="0.2">
      <c r="B72" s="338"/>
      <c r="C72" s="68"/>
      <c r="D72" s="56"/>
      <c r="E72" s="58"/>
      <c r="F72" s="60"/>
      <c r="G72" s="292"/>
      <c r="H72" s="65"/>
      <c r="I72" s="57"/>
    </row>
    <row r="73" spans="1:39" ht="15" customHeight="1" x14ac:dyDescent="0.2">
      <c r="B73" s="359">
        <v>22.07</v>
      </c>
      <c r="C73" s="360"/>
      <c r="D73" s="253" t="s">
        <v>284</v>
      </c>
      <c r="E73" s="58"/>
      <c r="F73" s="59"/>
      <c r="G73" s="64"/>
      <c r="H73" s="65"/>
      <c r="I73" s="361"/>
      <c r="J73" s="52"/>
    </row>
    <row r="74" spans="1:39" ht="15" customHeight="1" x14ac:dyDescent="0.2">
      <c r="B74" s="362"/>
      <c r="C74" s="363"/>
      <c r="D74" s="68"/>
      <c r="E74" s="364"/>
      <c r="F74" s="364"/>
      <c r="G74" s="365"/>
      <c r="H74" s="366"/>
      <c r="I74" s="57"/>
    </row>
    <row r="75" spans="1:39" s="148" customFormat="1" ht="41.45" customHeight="1" x14ac:dyDescent="0.25">
      <c r="A75"/>
      <c r="B75" s="362"/>
      <c r="C75" s="363"/>
      <c r="D75" s="68" t="s">
        <v>329</v>
      </c>
      <c r="E75" s="367" t="s">
        <v>93</v>
      </c>
      <c r="F75" s="368">
        <v>550</v>
      </c>
      <c r="G75" s="369"/>
      <c r="H75" s="366"/>
      <c r="I75" s="57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x14ac:dyDescent="0.25">
      <c r="B76" s="67"/>
      <c r="C76" s="68"/>
      <c r="D76" s="56"/>
      <c r="E76" s="324"/>
      <c r="F76" s="370"/>
      <c r="G76" s="371"/>
      <c r="H76" s="65"/>
      <c r="I76" s="57"/>
    </row>
    <row r="77" spans="1:39" ht="15" customHeight="1" x14ac:dyDescent="0.2">
      <c r="B77" s="358"/>
      <c r="C77" s="253"/>
      <c r="D77" s="56" t="s">
        <v>321</v>
      </c>
      <c r="E77" s="60"/>
      <c r="F77" s="372"/>
      <c r="G77" s="64"/>
      <c r="H77" s="65"/>
      <c r="I77" s="57"/>
    </row>
    <row r="78" spans="1:39" ht="15" customHeight="1" x14ac:dyDescent="0.2">
      <c r="B78" s="331"/>
      <c r="C78" s="172"/>
      <c r="D78" s="56" t="s">
        <v>281</v>
      </c>
      <c r="E78" s="60"/>
      <c r="F78" s="303"/>
      <c r="G78" s="61"/>
      <c r="H78" s="65"/>
      <c r="I78" s="57"/>
    </row>
    <row r="79" spans="1:39" ht="15" customHeight="1" x14ac:dyDescent="0.2">
      <c r="B79" s="331"/>
      <c r="C79" s="172"/>
      <c r="D79" s="56" t="s">
        <v>282</v>
      </c>
      <c r="E79" s="60"/>
      <c r="F79" s="59"/>
      <c r="G79" s="64"/>
      <c r="H79" s="65"/>
      <c r="I79" s="57"/>
    </row>
    <row r="80" spans="1:39" ht="15" customHeight="1" x14ac:dyDescent="0.25">
      <c r="B80" s="331"/>
      <c r="C80" s="157"/>
      <c r="D80" s="56" t="s">
        <v>283</v>
      </c>
      <c r="E80" s="299" t="s">
        <v>93</v>
      </c>
      <c r="F80" s="59">
        <v>50</v>
      </c>
      <c r="G80" s="64"/>
      <c r="H80" s="65"/>
      <c r="I80" s="57"/>
    </row>
    <row r="81" spans="2:9" ht="15" customHeight="1" x14ac:dyDescent="0.2">
      <c r="B81" s="358"/>
      <c r="C81" s="253"/>
      <c r="D81" s="190"/>
      <c r="E81" s="58"/>
      <c r="F81" s="59"/>
      <c r="G81" s="64"/>
      <c r="H81" s="65"/>
      <c r="I81" s="57"/>
    </row>
    <row r="82" spans="2:9" ht="15" customHeight="1" x14ac:dyDescent="0.2">
      <c r="B82" s="67"/>
      <c r="C82" s="68"/>
      <c r="D82" s="56"/>
      <c r="E82" s="58"/>
      <c r="F82" s="59"/>
      <c r="G82" s="64"/>
      <c r="H82" s="65"/>
      <c r="I82" s="57"/>
    </row>
    <row r="83" spans="2:9" ht="15" customHeight="1" x14ac:dyDescent="0.2">
      <c r="B83" s="67"/>
      <c r="C83" s="68"/>
      <c r="D83" s="56"/>
      <c r="E83" s="58"/>
      <c r="F83" s="59"/>
      <c r="G83" s="64"/>
      <c r="H83" s="65"/>
      <c r="I83" s="57"/>
    </row>
    <row r="84" spans="2:9" ht="15" customHeight="1" x14ac:dyDescent="0.2">
      <c r="B84" s="358"/>
      <c r="C84" s="253"/>
      <c r="D84" s="56"/>
      <c r="E84" s="58"/>
      <c r="F84" s="59"/>
      <c r="G84" s="64"/>
      <c r="H84" s="65"/>
      <c r="I84" s="57"/>
    </row>
    <row r="85" spans="2:9" ht="15" customHeight="1" x14ac:dyDescent="0.2">
      <c r="B85" s="331"/>
      <c r="C85" s="172"/>
      <c r="D85" s="56"/>
      <c r="E85" s="60"/>
      <c r="F85" s="303"/>
      <c r="G85" s="61"/>
      <c r="H85" s="65"/>
      <c r="I85" s="57"/>
    </row>
    <row r="86" spans="2:9" ht="15" customHeight="1" x14ac:dyDescent="0.2">
      <c r="B86" s="67"/>
      <c r="C86" s="68"/>
      <c r="D86" s="339"/>
      <c r="E86" s="58"/>
      <c r="F86" s="185"/>
      <c r="G86" s="64"/>
      <c r="H86" s="254"/>
      <c r="I86" s="57"/>
    </row>
    <row r="87" spans="2:9" ht="15" customHeight="1" thickBot="1" x14ac:dyDescent="0.3">
      <c r="B87" s="340"/>
      <c r="C87" s="206"/>
      <c r="D87" s="206"/>
      <c r="E87" s="270"/>
      <c r="F87" s="209"/>
      <c r="G87" s="207"/>
      <c r="H87" s="271"/>
      <c r="I87" s="57"/>
    </row>
    <row r="88" spans="2:9" ht="15" customHeight="1" thickTop="1" x14ac:dyDescent="0.25">
      <c r="B88" s="341" t="s">
        <v>21</v>
      </c>
      <c r="C88" s="342"/>
      <c r="D88" s="342"/>
      <c r="E88" s="343"/>
      <c r="F88" s="344"/>
      <c r="G88" s="342"/>
      <c r="H88" s="345"/>
      <c r="I88" s="57"/>
    </row>
    <row r="89" spans="2:9" ht="15" customHeight="1" x14ac:dyDescent="0.25">
      <c r="B89" s="57"/>
      <c r="C89" s="57"/>
      <c r="D89" s="57"/>
      <c r="E89" s="346"/>
      <c r="F89" s="57"/>
      <c r="G89" s="57"/>
      <c r="H89" s="57"/>
      <c r="I89" s="57"/>
    </row>
    <row r="90" spans="2:9" ht="15" customHeight="1" x14ac:dyDescent="0.25">
      <c r="B90" s="57"/>
      <c r="C90" s="57"/>
      <c r="D90" s="57"/>
      <c r="E90" s="346"/>
      <c r="F90" s="57"/>
      <c r="G90" s="57"/>
      <c r="H90" s="57"/>
      <c r="I90" s="57"/>
    </row>
    <row r="91" spans="2:9" ht="15" customHeight="1" x14ac:dyDescent="0.25">
      <c r="B91" s="156" t="str">
        <f>B3</f>
        <v xml:space="preserve">SCHEDULE A: BOSHAKGE BRIDGE </v>
      </c>
      <c r="C91" s="157"/>
      <c r="D91" s="157"/>
      <c r="E91" s="158"/>
      <c r="F91" s="159"/>
      <c r="G91" s="157"/>
      <c r="H91" s="264"/>
      <c r="I91" s="57"/>
    </row>
    <row r="92" spans="2:9" ht="15" customHeight="1" x14ac:dyDescent="0.25">
      <c r="B92" s="327" t="s">
        <v>0</v>
      </c>
      <c r="C92" s="644" t="s">
        <v>1</v>
      </c>
      <c r="D92" s="644" t="s">
        <v>2</v>
      </c>
      <c r="E92" s="644" t="s">
        <v>3</v>
      </c>
      <c r="F92" s="328" t="s">
        <v>4</v>
      </c>
      <c r="G92" s="644" t="s">
        <v>5</v>
      </c>
      <c r="H92" s="329" t="s">
        <v>4</v>
      </c>
      <c r="I92" s="57"/>
    </row>
    <row r="93" spans="2:9" ht="15" customHeight="1" thickBot="1" x14ac:dyDescent="0.3">
      <c r="B93" s="330" t="s">
        <v>6</v>
      </c>
      <c r="C93" s="634"/>
      <c r="D93" s="634"/>
      <c r="E93" s="634"/>
      <c r="F93" s="164" t="s">
        <v>7</v>
      </c>
      <c r="G93" s="634"/>
      <c r="H93" s="266" t="s">
        <v>8</v>
      </c>
      <c r="I93" s="57"/>
    </row>
    <row r="94" spans="2:9" ht="15" customHeight="1" thickTop="1" x14ac:dyDescent="0.25">
      <c r="B94" s="331"/>
      <c r="C94" s="167"/>
      <c r="D94" s="167"/>
      <c r="E94" s="168"/>
      <c r="F94" s="169"/>
      <c r="G94" s="243"/>
      <c r="H94" s="244"/>
      <c r="I94" s="57"/>
    </row>
    <row r="95" spans="2:9" ht="15" customHeight="1" x14ac:dyDescent="0.2">
      <c r="B95" s="332"/>
      <c r="C95" s="177"/>
      <c r="D95" s="178" t="s">
        <v>264</v>
      </c>
      <c r="E95" s="179"/>
      <c r="F95" s="60"/>
      <c r="G95" s="247"/>
      <c r="H95" s="248"/>
      <c r="I95" s="57"/>
    </row>
    <row r="96" spans="2:9" ht="15" customHeight="1" x14ac:dyDescent="0.2">
      <c r="B96" s="332"/>
      <c r="C96" s="177"/>
      <c r="D96" s="250"/>
      <c r="E96" s="373"/>
      <c r="F96" s="60"/>
      <c r="G96" s="247"/>
      <c r="H96" s="248"/>
      <c r="I96" s="57"/>
    </row>
    <row r="97" spans="2:9" ht="15" customHeight="1" x14ac:dyDescent="0.2">
      <c r="B97" s="331">
        <v>22.1</v>
      </c>
      <c r="C97" s="172"/>
      <c r="D97" s="56" t="s">
        <v>138</v>
      </c>
      <c r="E97" s="60"/>
      <c r="F97" s="303"/>
      <c r="G97" s="61"/>
      <c r="H97" s="65"/>
      <c r="I97" s="57"/>
    </row>
    <row r="98" spans="2:9" ht="15" customHeight="1" x14ac:dyDescent="0.2">
      <c r="B98" s="358"/>
      <c r="C98" s="253"/>
      <c r="D98" s="190"/>
      <c r="E98" s="60"/>
      <c r="F98" s="59"/>
      <c r="G98" s="64"/>
      <c r="H98" s="65"/>
      <c r="I98" s="57"/>
    </row>
    <row r="99" spans="2:9" s="57" customFormat="1" ht="15" customHeight="1" x14ac:dyDescent="0.2">
      <c r="B99" s="67"/>
      <c r="C99" s="68"/>
      <c r="D99" s="56" t="s">
        <v>522</v>
      </c>
      <c r="E99" s="60" t="s">
        <v>139</v>
      </c>
      <c r="F99" s="60">
        <v>15</v>
      </c>
      <c r="G99" s="66"/>
      <c r="H99" s="65"/>
    </row>
    <row r="100" spans="2:9" s="57" customFormat="1" ht="15" customHeight="1" x14ac:dyDescent="0.2">
      <c r="B100" s="67"/>
      <c r="C100" s="68"/>
      <c r="D100" s="56"/>
      <c r="E100" s="60"/>
      <c r="F100" s="60"/>
      <c r="G100" s="66"/>
      <c r="H100" s="65"/>
    </row>
    <row r="101" spans="2:9" s="57" customFormat="1" ht="15" customHeight="1" x14ac:dyDescent="0.2">
      <c r="B101" s="67"/>
      <c r="C101" s="68"/>
      <c r="D101" s="56" t="s">
        <v>140</v>
      </c>
      <c r="E101" s="60" t="s">
        <v>139</v>
      </c>
      <c r="F101" s="60">
        <v>62</v>
      </c>
      <c r="G101" s="66"/>
      <c r="H101" s="65"/>
    </row>
    <row r="102" spans="2:9" ht="15" customHeight="1" x14ac:dyDescent="0.2">
      <c r="B102" s="67"/>
      <c r="C102" s="68"/>
      <c r="D102" s="56"/>
      <c r="E102" s="60"/>
      <c r="F102" s="60"/>
      <c r="G102" s="292"/>
      <c r="H102" s="65"/>
      <c r="I102" s="57"/>
    </row>
    <row r="103" spans="2:9" ht="15" customHeight="1" x14ac:dyDescent="0.2">
      <c r="B103" s="67"/>
      <c r="C103" s="68"/>
      <c r="D103" s="56" t="s">
        <v>141</v>
      </c>
      <c r="E103" s="60" t="s">
        <v>142</v>
      </c>
      <c r="F103" s="60">
        <v>500</v>
      </c>
      <c r="G103" s="292"/>
      <c r="H103" s="65"/>
      <c r="I103" s="57"/>
    </row>
    <row r="104" spans="2:9" ht="15" customHeight="1" x14ac:dyDescent="0.2">
      <c r="B104" s="67"/>
      <c r="C104" s="68"/>
      <c r="D104" s="56"/>
      <c r="E104" s="60"/>
      <c r="F104" s="59"/>
      <c r="G104" s="64"/>
      <c r="H104" s="65"/>
      <c r="I104" s="57"/>
    </row>
    <row r="105" spans="2:9" ht="15" customHeight="1" x14ac:dyDescent="0.2">
      <c r="B105" s="67">
        <v>22.25</v>
      </c>
      <c r="C105" s="68"/>
      <c r="D105" s="56" t="s">
        <v>143</v>
      </c>
      <c r="E105" s="60"/>
      <c r="F105" s="59"/>
      <c r="G105" s="64"/>
      <c r="H105" s="65"/>
      <c r="I105" s="57"/>
    </row>
    <row r="106" spans="2:9" ht="15" customHeight="1" x14ac:dyDescent="0.2">
      <c r="B106" s="358"/>
      <c r="C106" s="253"/>
      <c r="D106" s="228" t="s">
        <v>144</v>
      </c>
      <c r="E106" s="60"/>
      <c r="F106" s="59"/>
      <c r="G106" s="64"/>
      <c r="H106" s="65"/>
      <c r="I106" s="57"/>
    </row>
    <row r="107" spans="2:9" ht="15" customHeight="1" x14ac:dyDescent="0.25">
      <c r="B107" s="331"/>
      <c r="C107" s="172"/>
      <c r="D107" s="56" t="s">
        <v>145</v>
      </c>
      <c r="E107" s="197"/>
      <c r="F107" s="290"/>
      <c r="G107" s="204"/>
      <c r="H107" s="65"/>
      <c r="I107" s="57"/>
    </row>
    <row r="108" spans="2:9" ht="15" customHeight="1" x14ac:dyDescent="0.25">
      <c r="B108" s="331"/>
      <c r="C108" s="172"/>
      <c r="D108" s="56" t="s">
        <v>146</v>
      </c>
      <c r="E108" s="197"/>
      <c r="F108" s="290"/>
      <c r="G108" s="371"/>
      <c r="H108" s="65"/>
      <c r="I108" s="57"/>
    </row>
    <row r="109" spans="2:9" ht="15" customHeight="1" x14ac:dyDescent="0.25">
      <c r="B109" s="331"/>
      <c r="C109" s="172"/>
      <c r="D109" s="56" t="s">
        <v>147</v>
      </c>
      <c r="E109" s="197"/>
      <c r="F109" s="290"/>
      <c r="G109" s="371"/>
      <c r="H109" s="65"/>
      <c r="I109" s="57"/>
    </row>
    <row r="110" spans="2:9" ht="15" customHeight="1" x14ac:dyDescent="0.2">
      <c r="B110" s="331"/>
      <c r="C110" s="172"/>
      <c r="D110" s="228" t="s">
        <v>148</v>
      </c>
      <c r="E110" s="60"/>
      <c r="F110" s="59"/>
      <c r="G110" s="64"/>
      <c r="H110" s="65"/>
      <c r="I110" s="57"/>
    </row>
    <row r="111" spans="2:9" ht="15" customHeight="1" x14ac:dyDescent="0.2">
      <c r="B111" s="331"/>
      <c r="C111" s="157"/>
      <c r="D111" s="228" t="s">
        <v>149</v>
      </c>
      <c r="E111" s="60"/>
      <c r="F111" s="59"/>
      <c r="G111" s="64"/>
      <c r="H111" s="65"/>
      <c r="I111" s="57"/>
    </row>
    <row r="112" spans="2:9" ht="15" customHeight="1" x14ac:dyDescent="0.2">
      <c r="B112" s="331"/>
      <c r="C112" s="157"/>
      <c r="D112" s="228" t="s">
        <v>150</v>
      </c>
      <c r="E112" s="60" t="s">
        <v>102</v>
      </c>
      <c r="F112" s="310">
        <v>15000</v>
      </c>
      <c r="G112" s="64"/>
      <c r="H112" s="65"/>
      <c r="I112" s="57"/>
    </row>
    <row r="113" spans="2:9" ht="15" customHeight="1" x14ac:dyDescent="0.25">
      <c r="B113" s="374"/>
      <c r="C113" s="253"/>
      <c r="D113" s="375"/>
      <c r="E113" s="197"/>
      <c r="F113" s="198"/>
      <c r="G113" s="288"/>
      <c r="H113" s="65"/>
      <c r="I113" s="57"/>
    </row>
    <row r="114" spans="2:9" ht="15" customHeight="1" x14ac:dyDescent="0.2">
      <c r="B114" s="67" t="s">
        <v>151</v>
      </c>
      <c r="C114" s="68"/>
      <c r="D114" s="190" t="s">
        <v>152</v>
      </c>
      <c r="E114" s="58"/>
      <c r="F114" s="185"/>
      <c r="G114" s="64"/>
      <c r="H114" s="65"/>
      <c r="I114" s="57"/>
    </row>
    <row r="115" spans="2:9" ht="15" customHeight="1" x14ac:dyDescent="0.25">
      <c r="B115" s="67"/>
      <c r="C115" s="68"/>
      <c r="D115" s="302" t="s">
        <v>153</v>
      </c>
      <c r="E115" s="376" t="s">
        <v>12</v>
      </c>
      <c r="F115" s="310">
        <v>1</v>
      </c>
      <c r="G115" s="64"/>
      <c r="H115" s="65"/>
      <c r="I115" s="57"/>
    </row>
    <row r="116" spans="2:9" ht="15" customHeight="1" x14ac:dyDescent="0.25">
      <c r="B116" s="67"/>
      <c r="C116" s="68"/>
      <c r="D116" s="377"/>
      <c r="E116" s="197"/>
      <c r="F116" s="198"/>
      <c r="G116" s="259"/>
      <c r="H116" s="65"/>
      <c r="I116" s="57"/>
    </row>
    <row r="117" spans="2:9" ht="15" customHeight="1" x14ac:dyDescent="0.25">
      <c r="B117" s="378"/>
      <c r="C117" s="172"/>
      <c r="D117" s="379"/>
      <c r="E117" s="197"/>
      <c r="F117" s="198"/>
      <c r="G117" s="259"/>
      <c r="H117" s="65"/>
      <c r="I117" s="57"/>
    </row>
    <row r="118" spans="2:9" ht="15" customHeight="1" x14ac:dyDescent="0.25">
      <c r="B118" s="378"/>
      <c r="C118" s="157"/>
      <c r="D118" s="379"/>
      <c r="E118" s="197"/>
      <c r="F118" s="198"/>
      <c r="G118" s="259"/>
      <c r="H118" s="65"/>
      <c r="I118" s="57"/>
    </row>
    <row r="119" spans="2:9" ht="15" customHeight="1" x14ac:dyDescent="0.25">
      <c r="B119" s="378"/>
      <c r="C119" s="157"/>
      <c r="D119" s="379"/>
      <c r="E119" s="197"/>
      <c r="F119" s="198"/>
      <c r="G119" s="259"/>
      <c r="H119" s="65"/>
      <c r="I119" s="57"/>
    </row>
    <row r="120" spans="2:9" ht="15" customHeight="1" x14ac:dyDescent="0.25">
      <c r="B120" s="378"/>
      <c r="C120" s="157"/>
      <c r="D120" s="379"/>
      <c r="E120" s="197"/>
      <c r="F120" s="198"/>
      <c r="G120" s="259"/>
      <c r="H120" s="65"/>
      <c r="I120" s="57"/>
    </row>
    <row r="121" spans="2:9" ht="15" customHeight="1" x14ac:dyDescent="0.25">
      <c r="B121" s="378"/>
      <c r="C121" s="157"/>
      <c r="D121" s="379"/>
      <c r="E121" s="197"/>
      <c r="F121" s="198"/>
      <c r="G121" s="259"/>
      <c r="H121" s="65"/>
      <c r="I121" s="57"/>
    </row>
    <row r="122" spans="2:9" ht="15" customHeight="1" x14ac:dyDescent="0.2">
      <c r="B122" s="67"/>
      <c r="C122" s="68"/>
      <c r="D122" s="339"/>
      <c r="E122" s="58"/>
      <c r="F122" s="185"/>
      <c r="G122" s="64"/>
      <c r="H122" s="254"/>
      <c r="I122" s="57"/>
    </row>
    <row r="123" spans="2:9" ht="15" customHeight="1" thickBot="1" x14ac:dyDescent="0.3">
      <c r="B123" s="340"/>
      <c r="C123" s="206"/>
      <c r="D123" s="206"/>
      <c r="E123" s="270"/>
      <c r="F123" s="209"/>
      <c r="G123" s="207"/>
      <c r="H123" s="271"/>
      <c r="I123" s="57"/>
    </row>
    <row r="124" spans="2:9" ht="15" customHeight="1" thickTop="1" x14ac:dyDescent="0.25">
      <c r="B124" s="341" t="s">
        <v>154</v>
      </c>
      <c r="C124" s="342"/>
      <c r="D124" s="342"/>
      <c r="E124" s="343"/>
      <c r="F124" s="344"/>
      <c r="G124" s="342"/>
      <c r="H124" s="345"/>
      <c r="I124" s="57"/>
    </row>
  </sheetData>
  <mergeCells count="17">
    <mergeCell ref="C92:C93"/>
    <mergeCell ref="D92:D93"/>
    <mergeCell ref="E92:E93"/>
    <mergeCell ref="G92:G93"/>
    <mergeCell ref="C4:C5"/>
    <mergeCell ref="D4:D5"/>
    <mergeCell ref="E4:E5"/>
    <mergeCell ref="G4:G5"/>
    <mergeCell ref="C45:C46"/>
    <mergeCell ref="D45:D46"/>
    <mergeCell ref="E45:E46"/>
    <mergeCell ref="G45:G46"/>
    <mergeCell ref="G3:H3"/>
    <mergeCell ref="C60:C61"/>
    <mergeCell ref="D60:D61"/>
    <mergeCell ref="E60:E61"/>
    <mergeCell ref="G60:G61"/>
  </mergeCells>
  <pageMargins left="0.70866141732283472" right="0.70866141732283472" top="0.74803149606299213" bottom="0.74803149606299213" header="0" footer="0"/>
  <pageSetup scale="73" orientation="portrait" r:id="rId1"/>
  <headerFooter>
    <oddHeader xml:space="preserve">&amp;CBOSHAKGE BRIDGE IN LIMPOPO PROVINCE </oddHeader>
  </headerFooter>
  <rowBreaks count="1" manualBreakCount="1">
    <brk id="8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AAAB-79E9-46DB-9E85-BE2D1341C753}">
  <sheetPr>
    <tabColor rgb="FFFF0000"/>
  </sheetPr>
  <dimension ref="A2:H34"/>
  <sheetViews>
    <sheetView topLeftCell="A16" workbookViewId="0">
      <selection activeCell="N15" sqref="N15"/>
    </sheetView>
  </sheetViews>
  <sheetFormatPr defaultRowHeight="15" x14ac:dyDescent="0.25"/>
  <cols>
    <col min="3" max="3" width="40.7109375" customWidth="1"/>
    <col min="7" max="7" width="14" customWidth="1"/>
  </cols>
  <sheetData>
    <row r="2" spans="1:8" x14ac:dyDescent="0.25">
      <c r="A2" s="582" t="str">
        <f>'[1]2200'!B3</f>
        <v xml:space="preserve">SCHEDULE A: BOSHAKGE BRIDGE </v>
      </c>
      <c r="B2" s="157"/>
      <c r="C2" s="157"/>
      <c r="D2" s="158"/>
      <c r="E2" s="159"/>
      <c r="F2" s="641" t="s">
        <v>433</v>
      </c>
      <c r="G2" s="642"/>
      <c r="H2" s="57"/>
    </row>
    <row r="3" spans="1:8" x14ac:dyDescent="0.25">
      <c r="A3" s="583" t="s">
        <v>0</v>
      </c>
      <c r="B3" s="633" t="s">
        <v>1</v>
      </c>
      <c r="C3" s="633" t="s">
        <v>2</v>
      </c>
      <c r="D3" s="633" t="s">
        <v>3</v>
      </c>
      <c r="E3" s="161" t="s">
        <v>4</v>
      </c>
      <c r="F3" s="633" t="s">
        <v>5</v>
      </c>
      <c r="G3" s="265" t="s">
        <v>4</v>
      </c>
      <c r="H3" s="57"/>
    </row>
    <row r="4" spans="1:8" ht="15.75" thickBot="1" x14ac:dyDescent="0.3">
      <c r="A4" s="330" t="s">
        <v>6</v>
      </c>
      <c r="B4" s="635"/>
      <c r="C4" s="635"/>
      <c r="D4" s="635"/>
      <c r="E4" s="164" t="s">
        <v>7</v>
      </c>
      <c r="F4" s="635"/>
      <c r="G4" s="266" t="s">
        <v>8</v>
      </c>
      <c r="H4" s="57"/>
    </row>
    <row r="5" spans="1:8" ht="15.75" thickTop="1" x14ac:dyDescent="0.25">
      <c r="A5" s="331"/>
      <c r="B5" s="167"/>
      <c r="C5" s="167"/>
      <c r="D5" s="168"/>
      <c r="E5" s="169"/>
      <c r="F5" s="243"/>
      <c r="G5" s="244"/>
      <c r="H5" s="57"/>
    </row>
    <row r="6" spans="1:8" x14ac:dyDescent="0.2">
      <c r="A6" s="332"/>
      <c r="B6" s="177"/>
      <c r="C6" s="178" t="s">
        <v>543</v>
      </c>
      <c r="D6" s="179"/>
      <c r="E6" s="60"/>
      <c r="F6" s="247"/>
      <c r="G6" s="248"/>
      <c r="H6" s="57"/>
    </row>
    <row r="7" spans="1:8" x14ac:dyDescent="0.2">
      <c r="A7" s="333"/>
      <c r="B7" s="178"/>
      <c r="C7" s="183"/>
      <c r="D7" s="60"/>
      <c r="E7" s="60"/>
      <c r="F7" s="247"/>
      <c r="G7" s="248"/>
      <c r="H7" s="57"/>
    </row>
    <row r="8" spans="1:8" x14ac:dyDescent="0.2">
      <c r="A8" s="334">
        <v>2300</v>
      </c>
      <c r="B8" s="178"/>
      <c r="C8" s="183" t="s">
        <v>544</v>
      </c>
      <c r="D8" s="185"/>
      <c r="E8" s="185"/>
      <c r="F8" s="249"/>
      <c r="G8" s="65"/>
      <c r="H8" s="57"/>
    </row>
    <row r="9" spans="1:8" x14ac:dyDescent="0.2">
      <c r="A9" s="334"/>
      <c r="B9" s="177"/>
      <c r="C9" s="183" t="s">
        <v>545</v>
      </c>
      <c r="D9" s="185"/>
      <c r="E9" s="185"/>
      <c r="F9" s="249"/>
      <c r="G9" s="65"/>
      <c r="H9" s="57"/>
    </row>
    <row r="10" spans="1:8" x14ac:dyDescent="0.2">
      <c r="A10" s="335"/>
      <c r="B10" s="336"/>
      <c r="C10" s="183" t="s">
        <v>546</v>
      </c>
      <c r="D10" s="185"/>
      <c r="E10" s="185"/>
      <c r="F10" s="252"/>
      <c r="G10" s="65"/>
      <c r="H10" s="57"/>
    </row>
    <row r="11" spans="1:8" x14ac:dyDescent="0.2">
      <c r="A11" s="335"/>
      <c r="B11" s="336"/>
      <c r="C11" s="337"/>
      <c r="D11" s="185"/>
      <c r="E11" s="185"/>
      <c r="F11" s="252"/>
      <c r="G11" s="65"/>
      <c r="H11" s="57"/>
    </row>
    <row r="12" spans="1:8" x14ac:dyDescent="0.2">
      <c r="A12" s="338" t="s">
        <v>547</v>
      </c>
      <c r="B12" s="253"/>
      <c r="C12" s="190" t="s">
        <v>548</v>
      </c>
      <c r="D12" s="58"/>
      <c r="E12" s="60"/>
      <c r="F12" s="292"/>
      <c r="G12" s="65"/>
      <c r="H12" s="57"/>
    </row>
    <row r="13" spans="1:8" x14ac:dyDescent="0.2">
      <c r="A13" s="67"/>
      <c r="B13" s="68"/>
      <c r="C13" s="56"/>
      <c r="D13" s="58"/>
      <c r="E13" s="60"/>
      <c r="F13" s="292"/>
      <c r="G13" s="65"/>
      <c r="H13" s="57"/>
    </row>
    <row r="14" spans="1:8" x14ac:dyDescent="0.2">
      <c r="A14" s="67"/>
      <c r="B14" s="68"/>
      <c r="C14" s="56" t="s">
        <v>549</v>
      </c>
      <c r="D14" s="58"/>
      <c r="E14" s="59"/>
      <c r="F14" s="64"/>
      <c r="G14" s="65"/>
      <c r="H14" s="57"/>
    </row>
    <row r="15" spans="1:8" x14ac:dyDescent="0.2">
      <c r="A15" s="67"/>
      <c r="B15" s="68"/>
      <c r="C15" s="56"/>
      <c r="D15" s="58"/>
      <c r="E15" s="59"/>
      <c r="F15" s="371"/>
      <c r="G15" s="65"/>
      <c r="H15" s="57"/>
    </row>
    <row r="16" spans="1:8" ht="17.25" customHeight="1" x14ac:dyDescent="0.2">
      <c r="A16" s="67"/>
      <c r="B16" s="68"/>
      <c r="C16" s="56" t="s">
        <v>550</v>
      </c>
      <c r="D16" s="58"/>
      <c r="E16" s="59"/>
      <c r="F16" s="371"/>
      <c r="G16" s="65"/>
      <c r="H16" s="57"/>
    </row>
    <row r="17" spans="1:8" ht="16.5" customHeight="1" x14ac:dyDescent="0.25">
      <c r="A17" s="67"/>
      <c r="B17" s="68"/>
      <c r="C17" s="56" t="s">
        <v>551</v>
      </c>
      <c r="D17" s="392" t="s">
        <v>22</v>
      </c>
      <c r="E17" s="59">
        <f>2*8.4</f>
        <v>16.8</v>
      </c>
      <c r="F17" s="371"/>
      <c r="G17" s="65"/>
      <c r="H17" s="57"/>
    </row>
    <row r="18" spans="1:8" x14ac:dyDescent="0.2">
      <c r="A18" s="67"/>
      <c r="B18" s="68"/>
      <c r="C18" s="56"/>
      <c r="D18" s="58"/>
      <c r="E18" s="59"/>
      <c r="F18" s="371"/>
      <c r="G18" s="65"/>
      <c r="H18" s="57"/>
    </row>
    <row r="19" spans="1:8" x14ac:dyDescent="0.2">
      <c r="A19" s="67"/>
      <c r="B19" s="68"/>
      <c r="C19" s="56" t="s">
        <v>552</v>
      </c>
      <c r="D19" s="58"/>
      <c r="E19" s="60"/>
      <c r="F19" s="292"/>
      <c r="G19" s="65"/>
      <c r="H19" s="57"/>
    </row>
    <row r="20" spans="1:8" x14ac:dyDescent="0.2">
      <c r="A20" s="67"/>
      <c r="B20" s="68"/>
      <c r="C20" s="56"/>
      <c r="D20" s="58"/>
      <c r="E20" s="59"/>
      <c r="F20" s="64"/>
      <c r="G20" s="65"/>
      <c r="H20" s="57"/>
    </row>
    <row r="21" spans="1:8" x14ac:dyDescent="0.2">
      <c r="A21" s="67"/>
      <c r="B21" s="68"/>
      <c r="C21" s="56"/>
      <c r="D21" s="58"/>
      <c r="E21" s="59"/>
      <c r="F21" s="64"/>
      <c r="G21" s="65"/>
      <c r="H21" s="57"/>
    </row>
    <row r="22" spans="1:8" x14ac:dyDescent="0.25">
      <c r="A22" s="67"/>
      <c r="B22" s="68"/>
      <c r="C22" s="56" t="s">
        <v>553</v>
      </c>
      <c r="D22" s="392" t="s">
        <v>22</v>
      </c>
      <c r="E22" s="59">
        <f>2*100</f>
        <v>200</v>
      </c>
      <c r="F22" s="371"/>
      <c r="G22" s="65"/>
      <c r="H22" s="57"/>
    </row>
    <row r="23" spans="1:8" x14ac:dyDescent="0.2">
      <c r="A23" s="67"/>
      <c r="B23" s="68"/>
      <c r="C23" s="56"/>
      <c r="D23" s="58"/>
      <c r="E23" s="59"/>
      <c r="F23" s="64"/>
      <c r="G23" s="65"/>
      <c r="H23" s="57"/>
    </row>
    <row r="24" spans="1:8" x14ac:dyDescent="0.2">
      <c r="A24" s="67"/>
      <c r="B24" s="68"/>
      <c r="C24" s="56"/>
      <c r="D24" s="58"/>
      <c r="E24" s="59"/>
      <c r="F24" s="64"/>
      <c r="G24" s="65"/>
      <c r="H24" s="57"/>
    </row>
    <row r="25" spans="1:8" ht="34.5" customHeight="1" x14ac:dyDescent="0.25">
      <c r="A25" s="338"/>
      <c r="B25" s="68"/>
      <c r="C25" s="56" t="s">
        <v>554</v>
      </c>
      <c r="D25" s="392" t="s">
        <v>72</v>
      </c>
      <c r="E25" s="59">
        <f>0.15*2*200</f>
        <v>60</v>
      </c>
      <c r="F25" s="584"/>
      <c r="G25" s="65"/>
      <c r="H25" s="57"/>
    </row>
    <row r="26" spans="1:8" x14ac:dyDescent="0.2">
      <c r="A26" s="67"/>
      <c r="B26" s="68"/>
      <c r="C26" s="56"/>
      <c r="D26" s="58"/>
      <c r="E26" s="60"/>
      <c r="F26" s="292"/>
      <c r="G26" s="65"/>
      <c r="H26" s="57"/>
    </row>
    <row r="27" spans="1:8" x14ac:dyDescent="0.2">
      <c r="A27" s="338"/>
      <c r="B27" s="253"/>
      <c r="C27" s="190"/>
      <c r="D27" s="58"/>
      <c r="E27" s="59"/>
      <c r="F27" s="64"/>
      <c r="G27" s="65"/>
      <c r="H27" s="57"/>
    </row>
    <row r="28" spans="1:8" x14ac:dyDescent="0.2">
      <c r="A28" s="67"/>
      <c r="B28" s="68"/>
      <c r="C28" s="190"/>
      <c r="D28" s="58"/>
      <c r="E28" s="60"/>
      <c r="F28" s="292"/>
      <c r="G28" s="65"/>
      <c r="H28" s="57"/>
    </row>
    <row r="29" spans="1:8" x14ac:dyDescent="0.2">
      <c r="A29" s="67"/>
      <c r="B29" s="68"/>
      <c r="C29" s="56"/>
      <c r="D29" s="58"/>
      <c r="E29" s="60"/>
      <c r="F29" s="292"/>
      <c r="G29" s="65"/>
      <c r="H29" s="57"/>
    </row>
    <row r="30" spans="1:8" x14ac:dyDescent="0.2">
      <c r="A30" s="67"/>
      <c r="B30" s="68"/>
      <c r="C30" s="56"/>
      <c r="D30" s="58"/>
      <c r="E30" s="303"/>
      <c r="F30" s="585"/>
      <c r="G30" s="586"/>
      <c r="H30" s="57"/>
    </row>
    <row r="31" spans="1:8" x14ac:dyDescent="0.2">
      <c r="A31" s="67"/>
      <c r="B31" s="68"/>
      <c r="C31" s="56"/>
      <c r="D31" s="58"/>
      <c r="E31" s="59"/>
      <c r="F31" s="64"/>
      <c r="G31" s="65"/>
      <c r="H31" s="57"/>
    </row>
    <row r="32" spans="1:8" x14ac:dyDescent="0.2">
      <c r="A32" s="67"/>
      <c r="B32" s="68"/>
      <c r="C32" s="56"/>
      <c r="D32" s="58"/>
      <c r="E32" s="59"/>
      <c r="F32" s="371"/>
      <c r="G32" s="65"/>
      <c r="H32" s="57"/>
    </row>
    <row r="33" spans="1:8" ht="15.75" thickBot="1" x14ac:dyDescent="0.25">
      <c r="A33" s="67"/>
      <c r="B33" s="68"/>
      <c r="C33" s="56"/>
      <c r="D33" s="58"/>
      <c r="E33" s="59"/>
      <c r="F33" s="64"/>
      <c r="G33" s="65"/>
      <c r="H33" s="57"/>
    </row>
    <row r="34" spans="1:8" ht="15.75" thickTop="1" x14ac:dyDescent="0.25">
      <c r="A34" s="587" t="s">
        <v>555</v>
      </c>
      <c r="B34" s="399"/>
      <c r="C34" s="399"/>
      <c r="D34" s="400"/>
      <c r="E34" s="401"/>
      <c r="F34" s="399"/>
      <c r="G34" s="588"/>
      <c r="H34" s="57"/>
    </row>
  </sheetData>
  <mergeCells count="5"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A890-523A-4EB6-961E-915CBB1C2F4A}">
  <sheetPr>
    <tabColor rgb="FFFF0000"/>
  </sheetPr>
  <dimension ref="A3:H35"/>
  <sheetViews>
    <sheetView topLeftCell="A5" zoomScaleNormal="100" workbookViewId="0">
      <selection activeCell="L32" sqref="L32"/>
    </sheetView>
  </sheetViews>
  <sheetFormatPr defaultRowHeight="15" x14ac:dyDescent="0.25"/>
  <cols>
    <col min="1" max="1" width="6.7109375" customWidth="1"/>
    <col min="2" max="2" width="10.7109375" customWidth="1"/>
    <col min="3" max="3" width="40.7109375" customWidth="1"/>
    <col min="4" max="5" width="7.7109375" customWidth="1"/>
    <col min="6" max="6" width="11.7109375" style="63" customWidth="1"/>
    <col min="7" max="7" width="13.7109375" customWidth="1"/>
  </cols>
  <sheetData>
    <row r="3" spans="1:8" x14ac:dyDescent="0.25">
      <c r="A3" s="380" t="str">
        <f>'2200'!B3</f>
        <v xml:space="preserve">SCHEDULE A: BOSHAKGE BRIDGE </v>
      </c>
      <c r="B3" s="380"/>
      <c r="C3" s="380"/>
      <c r="D3" s="57"/>
      <c r="E3" s="57"/>
      <c r="F3" s="381"/>
      <c r="G3" s="57"/>
      <c r="H3" s="57"/>
    </row>
    <row r="4" spans="1:8" x14ac:dyDescent="0.25">
      <c r="A4" s="160" t="s">
        <v>0</v>
      </c>
      <c r="B4" s="633" t="s">
        <v>1</v>
      </c>
      <c r="C4" s="633" t="s">
        <v>2</v>
      </c>
      <c r="D4" s="633" t="s">
        <v>3</v>
      </c>
      <c r="E4" s="161" t="s">
        <v>4</v>
      </c>
      <c r="F4" s="636" t="s">
        <v>5</v>
      </c>
      <c r="G4" s="274" t="s">
        <v>4</v>
      </c>
      <c r="H4" s="57"/>
    </row>
    <row r="5" spans="1:8" ht="15.75" thickBot="1" x14ac:dyDescent="0.3">
      <c r="A5" s="163" t="s">
        <v>6</v>
      </c>
      <c r="B5" s="635"/>
      <c r="C5" s="635"/>
      <c r="D5" s="635"/>
      <c r="E5" s="164" t="s">
        <v>7</v>
      </c>
      <c r="F5" s="646"/>
      <c r="G5" s="275" t="s">
        <v>8</v>
      </c>
      <c r="H5" s="57"/>
    </row>
    <row r="6" spans="1:8" ht="15.75" thickTop="1" x14ac:dyDescent="0.25">
      <c r="A6" s="172"/>
      <c r="B6" s="167"/>
      <c r="C6" s="167"/>
      <c r="D6" s="168"/>
      <c r="E6" s="169"/>
      <c r="F6" s="170"/>
      <c r="G6" s="276"/>
      <c r="H6" s="57"/>
    </row>
    <row r="7" spans="1:8" x14ac:dyDescent="0.2">
      <c r="A7" s="176"/>
      <c r="B7" s="177"/>
      <c r="C7" s="178" t="s">
        <v>381</v>
      </c>
      <c r="D7" s="179"/>
      <c r="E7" s="60"/>
      <c r="F7" s="180"/>
      <c r="G7" s="278"/>
      <c r="H7" s="57"/>
    </row>
    <row r="8" spans="1:8" x14ac:dyDescent="0.2">
      <c r="A8" s="182"/>
      <c r="B8" s="178"/>
      <c r="C8" s="183"/>
      <c r="D8" s="60"/>
      <c r="E8" s="60"/>
      <c r="F8" s="180"/>
      <c r="G8" s="280"/>
      <c r="H8" s="57"/>
    </row>
    <row r="9" spans="1:8" x14ac:dyDescent="0.2">
      <c r="A9" s="184">
        <v>3100</v>
      </c>
      <c r="B9" s="178"/>
      <c r="C9" s="183" t="s">
        <v>382</v>
      </c>
      <c r="D9" s="185"/>
      <c r="E9" s="185"/>
      <c r="F9" s="382"/>
      <c r="G9" s="280"/>
      <c r="H9" s="57"/>
    </row>
    <row r="10" spans="1:8" x14ac:dyDescent="0.2">
      <c r="A10" s="184"/>
      <c r="B10" s="177"/>
      <c r="C10" s="183"/>
      <c r="D10" s="185"/>
      <c r="E10" s="185"/>
      <c r="F10" s="382"/>
      <c r="G10" s="280"/>
      <c r="H10" s="57"/>
    </row>
    <row r="11" spans="1:8" x14ac:dyDescent="0.25">
      <c r="A11" s="188">
        <v>31.01</v>
      </c>
      <c r="B11" s="253"/>
      <c r="C11" s="190" t="s">
        <v>383</v>
      </c>
      <c r="D11" s="185"/>
      <c r="E11" s="185"/>
      <c r="F11" s="203"/>
      <c r="G11" s="280"/>
      <c r="H11" s="57"/>
    </row>
    <row r="12" spans="1:8" x14ac:dyDescent="0.2">
      <c r="A12" s="192"/>
      <c r="B12" s="68"/>
      <c r="C12" s="56"/>
      <c r="D12" s="58"/>
      <c r="E12" s="59"/>
      <c r="F12" s="64"/>
      <c r="G12" s="280"/>
      <c r="H12" s="57"/>
    </row>
    <row r="13" spans="1:8" x14ac:dyDescent="0.25">
      <c r="A13" s="192"/>
      <c r="B13" s="68"/>
      <c r="C13" s="56" t="s">
        <v>384</v>
      </c>
      <c r="D13" s="309" t="s">
        <v>72</v>
      </c>
      <c r="E13" s="310">
        <v>2200</v>
      </c>
      <c r="F13" s="383"/>
      <c r="G13" s="384"/>
      <c r="H13" s="57"/>
    </row>
    <row r="14" spans="1:8" x14ac:dyDescent="0.2">
      <c r="A14" s="192"/>
      <c r="B14" s="68"/>
      <c r="C14" s="56"/>
      <c r="D14" s="58"/>
      <c r="E14" s="59"/>
      <c r="F14" s="371"/>
      <c r="G14" s="280"/>
      <c r="H14" s="57"/>
    </row>
    <row r="15" spans="1:8" ht="24" x14ac:dyDescent="0.25">
      <c r="A15" s="192"/>
      <c r="B15" s="68"/>
      <c r="C15" s="56" t="s">
        <v>385</v>
      </c>
      <c r="D15" s="309" t="s">
        <v>249</v>
      </c>
      <c r="E15" s="310">
        <v>1</v>
      </c>
      <c r="F15" s="383">
        <v>10000</v>
      </c>
      <c r="G15" s="384">
        <f>+F15*E15</f>
        <v>10000</v>
      </c>
      <c r="H15" s="57"/>
    </row>
    <row r="16" spans="1:8" x14ac:dyDescent="0.2">
      <c r="A16" s="192"/>
      <c r="B16" s="68"/>
      <c r="C16" s="56" t="s">
        <v>386</v>
      </c>
      <c r="D16" s="58"/>
      <c r="E16" s="59"/>
      <c r="F16" s="64"/>
      <c r="G16" s="280"/>
      <c r="H16" s="57"/>
    </row>
    <row r="17" spans="1:8" x14ac:dyDescent="0.2">
      <c r="A17" s="192"/>
      <c r="B17" s="68"/>
      <c r="C17" s="56"/>
      <c r="D17" s="58"/>
      <c r="E17" s="59"/>
      <c r="F17" s="385"/>
      <c r="G17" s="280"/>
      <c r="H17" s="57"/>
    </row>
    <row r="18" spans="1:8" x14ac:dyDescent="0.2">
      <c r="A18" s="192"/>
      <c r="B18" s="68"/>
      <c r="C18" s="56" t="s">
        <v>387</v>
      </c>
      <c r="D18" s="58" t="s">
        <v>13</v>
      </c>
      <c r="E18" s="59">
        <f>G15</f>
        <v>10000</v>
      </c>
      <c r="F18" s="386"/>
      <c r="G18" s="280"/>
      <c r="H18" s="57"/>
    </row>
    <row r="19" spans="1:8" x14ac:dyDescent="0.2">
      <c r="A19" s="192"/>
      <c r="B19" s="68"/>
      <c r="C19" s="56"/>
      <c r="D19" s="58"/>
      <c r="E19" s="59"/>
      <c r="F19" s="64"/>
      <c r="G19" s="280"/>
      <c r="H19" s="57"/>
    </row>
    <row r="20" spans="1:8" x14ac:dyDescent="0.2">
      <c r="A20" s="192"/>
      <c r="B20" s="68"/>
      <c r="C20" s="56"/>
      <c r="D20" s="58"/>
      <c r="E20" s="59"/>
      <c r="F20" s="387"/>
      <c r="G20" s="280"/>
      <c r="H20" s="57"/>
    </row>
    <row r="21" spans="1:8" x14ac:dyDescent="0.2">
      <c r="A21" s="188">
        <v>31.03</v>
      </c>
      <c r="B21" s="253"/>
      <c r="C21" s="190" t="s">
        <v>388</v>
      </c>
      <c r="D21" s="58"/>
      <c r="E21" s="59"/>
      <c r="F21" s="387"/>
      <c r="G21" s="280"/>
      <c r="H21" s="57"/>
    </row>
    <row r="22" spans="1:8" x14ac:dyDescent="0.2">
      <c r="A22" s="192"/>
      <c r="B22" s="68"/>
      <c r="C22" s="56"/>
      <c r="D22" s="58"/>
      <c r="E22" s="59"/>
      <c r="F22" s="64"/>
      <c r="G22" s="280"/>
      <c r="H22" s="57"/>
    </row>
    <row r="23" spans="1:8" x14ac:dyDescent="0.2">
      <c r="A23" s="192"/>
      <c r="B23" s="68"/>
      <c r="C23" s="56" t="s">
        <v>389</v>
      </c>
      <c r="D23" s="58" t="s">
        <v>107</v>
      </c>
      <c r="E23" s="372">
        <v>0.3</v>
      </c>
      <c r="F23" s="387"/>
      <c r="G23" s="280"/>
      <c r="H23" s="57"/>
    </row>
    <row r="24" spans="1:8" x14ac:dyDescent="0.2">
      <c r="A24" s="192"/>
      <c r="B24" s="68"/>
      <c r="C24" s="56"/>
      <c r="D24" s="58"/>
      <c r="E24" s="59"/>
      <c r="F24" s="64"/>
      <c r="G24" s="280"/>
      <c r="H24" s="57"/>
    </row>
    <row r="25" spans="1:8" x14ac:dyDescent="0.2">
      <c r="A25" s="192"/>
      <c r="B25" s="68"/>
      <c r="C25" s="56" t="s">
        <v>390</v>
      </c>
      <c r="D25" s="58" t="s">
        <v>107</v>
      </c>
      <c r="E25" s="372">
        <v>0.3</v>
      </c>
      <c r="F25" s="387"/>
      <c r="G25" s="280"/>
      <c r="H25" s="57"/>
    </row>
    <row r="26" spans="1:8" x14ac:dyDescent="0.2">
      <c r="A26" s="192"/>
      <c r="B26" s="68"/>
      <c r="C26" s="56"/>
      <c r="D26" s="58"/>
      <c r="E26" s="59"/>
      <c r="F26" s="64"/>
      <c r="G26" s="280"/>
      <c r="H26" s="57"/>
    </row>
    <row r="27" spans="1:8" x14ac:dyDescent="0.2">
      <c r="A27" s="192"/>
      <c r="B27" s="68"/>
      <c r="C27" s="56" t="s">
        <v>391</v>
      </c>
      <c r="D27" s="58" t="s">
        <v>107</v>
      </c>
      <c r="E27" s="372">
        <v>0.32571428569999999</v>
      </c>
      <c r="F27" s="64"/>
      <c r="G27" s="280"/>
      <c r="H27" s="57"/>
    </row>
    <row r="28" spans="1:8" x14ac:dyDescent="0.2">
      <c r="A28" s="192"/>
      <c r="B28" s="68"/>
      <c r="C28" s="56"/>
      <c r="D28" s="58"/>
      <c r="E28" s="59"/>
      <c r="F28" s="64"/>
      <c r="G28" s="280"/>
      <c r="H28" s="57"/>
    </row>
    <row r="29" spans="1:8" x14ac:dyDescent="0.2">
      <c r="A29" s="192"/>
      <c r="B29" s="68"/>
      <c r="C29" s="56"/>
      <c r="D29" s="58"/>
      <c r="E29" s="59"/>
      <c r="F29" s="64"/>
      <c r="G29" s="280"/>
      <c r="H29" s="57"/>
    </row>
    <row r="30" spans="1:8" x14ac:dyDescent="0.2">
      <c r="A30" s="388"/>
      <c r="B30" s="253"/>
      <c r="C30" s="56"/>
      <c r="D30" s="58"/>
      <c r="E30" s="59"/>
      <c r="F30" s="61"/>
      <c r="G30" s="280"/>
      <c r="H30" s="57"/>
    </row>
    <row r="31" spans="1:8" x14ac:dyDescent="0.2">
      <c r="A31" s="192"/>
      <c r="B31" s="68"/>
      <c r="C31" s="56"/>
      <c r="D31" s="58"/>
      <c r="E31" s="59"/>
      <c r="F31" s="61"/>
      <c r="G31" s="280"/>
      <c r="H31" s="57"/>
    </row>
    <row r="32" spans="1:8" x14ac:dyDescent="0.2">
      <c r="A32" s="192"/>
      <c r="B32" s="68"/>
      <c r="C32" s="56"/>
      <c r="D32" s="58"/>
      <c r="E32" s="59"/>
      <c r="F32" s="61"/>
      <c r="G32" s="280"/>
      <c r="H32" s="57"/>
    </row>
    <row r="33" spans="1:8" x14ac:dyDescent="0.2">
      <c r="A33" s="172"/>
      <c r="B33" s="172"/>
      <c r="C33" s="389"/>
      <c r="D33" s="58"/>
      <c r="E33" s="58"/>
      <c r="F33" s="390"/>
      <c r="G33" s="391"/>
      <c r="H33" s="57"/>
    </row>
    <row r="34" spans="1:8" ht="15.75" thickBot="1" x14ac:dyDescent="0.3">
      <c r="A34" s="206"/>
      <c r="B34" s="206"/>
      <c r="C34" s="206"/>
      <c r="D34" s="270"/>
      <c r="E34" s="209"/>
      <c r="F34" s="210"/>
      <c r="G34" s="284"/>
      <c r="H34" s="57"/>
    </row>
    <row r="35" spans="1:8" ht="15.75" thickTop="1" x14ac:dyDescent="0.25">
      <c r="A35" s="212" t="s">
        <v>392</v>
      </c>
      <c r="B35" s="212"/>
      <c r="C35" s="212"/>
      <c r="D35" s="213"/>
      <c r="E35" s="214"/>
      <c r="F35" s="215"/>
      <c r="G35" s="285"/>
      <c r="H35" s="57"/>
    </row>
  </sheetData>
  <mergeCells count="4">
    <mergeCell ref="B4:B5"/>
    <mergeCell ref="C4:C5"/>
    <mergeCell ref="D4:D5"/>
    <mergeCell ref="F4:F5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12</vt:i4>
      </vt:variant>
    </vt:vector>
  </HeadingPairs>
  <TitlesOfParts>
    <vt:vector size="36" baseType="lpstr">
      <vt:lpstr>Summary</vt:lpstr>
      <vt:lpstr>1200</vt:lpstr>
      <vt:lpstr>1300</vt:lpstr>
      <vt:lpstr>1400</vt:lpstr>
      <vt:lpstr>1500</vt:lpstr>
      <vt:lpstr>1700</vt:lpstr>
      <vt:lpstr>2200</vt:lpstr>
      <vt:lpstr>2300</vt:lpstr>
      <vt:lpstr>3100</vt:lpstr>
      <vt:lpstr>3300</vt:lpstr>
      <vt:lpstr>3400</vt:lpstr>
      <vt:lpstr>3500</vt:lpstr>
      <vt:lpstr>5100</vt:lpstr>
      <vt:lpstr>5200</vt:lpstr>
      <vt:lpstr>5400</vt:lpstr>
      <vt:lpstr>5600</vt:lpstr>
      <vt:lpstr>5700</vt:lpstr>
      <vt:lpstr>6100</vt:lpstr>
      <vt:lpstr>6200</vt:lpstr>
      <vt:lpstr>6300</vt:lpstr>
      <vt:lpstr>6400</vt:lpstr>
      <vt:lpstr>6600</vt:lpstr>
      <vt:lpstr>7300</vt:lpstr>
      <vt:lpstr>8100</vt:lpstr>
      <vt:lpstr>'1300'!Print_Area</vt:lpstr>
      <vt:lpstr>'1500'!Print_Area</vt:lpstr>
      <vt:lpstr>'2200'!Print_Area</vt:lpstr>
      <vt:lpstr>'6100'!Print_Area</vt:lpstr>
      <vt:lpstr>'1300'!Print_Titles</vt:lpstr>
      <vt:lpstr>'1500'!Print_Titles</vt:lpstr>
      <vt:lpstr>'1700'!Print_Titles</vt:lpstr>
      <vt:lpstr>'2200'!Print_Titles</vt:lpstr>
      <vt:lpstr>'5200'!Print_Titles</vt:lpstr>
      <vt:lpstr>'5400'!Print_Titles</vt:lpstr>
      <vt:lpstr>'5600'!Print_Titles</vt:lpstr>
      <vt:lpstr>'8100'!Print_Titles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Vikna</dc:creator>
  <cp:lastModifiedBy>Response Ngoveni</cp:lastModifiedBy>
  <cp:lastPrinted>2023-08-24T12:39:23Z</cp:lastPrinted>
  <dcterms:created xsi:type="dcterms:W3CDTF">2002-02-03T10:11:08Z</dcterms:created>
  <dcterms:modified xsi:type="dcterms:W3CDTF">2025-09-08T10:50:02Z</dcterms:modified>
</cp:coreProperties>
</file>